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69" activeTab="6"/>
  </bookViews>
  <sheets>
    <sheet name="титул" sheetId="1" r:id="rId1"/>
    <sheet name="Табл 1" sheetId="2" r:id="rId2"/>
    <sheet name="Табл 2" sheetId="3" r:id="rId3"/>
    <sheet name="Таб 2.1." sheetId="4" r:id="rId4"/>
    <sheet name="Таб 3" sheetId="5" r:id="rId5"/>
    <sheet name="Таб 4" sheetId="6" r:id="rId6"/>
    <sheet name="Таб 5-1.1" sheetId="7" r:id="rId7"/>
    <sheet name="Таб 5-1.2-6.7" sheetId="8" r:id="rId8"/>
  </sheets>
  <definedNames>
    <definedName name="_xlnm.Print_Area" localSheetId="6">'Таб 5-1.1'!$A$1:$EP$37</definedName>
    <definedName name="_xlnm.Print_Area" localSheetId="7">'Таб 5-1.2-6.7'!$A$1:$DB$203</definedName>
  </definedNames>
  <calcPr fullCalcOnLoad="1"/>
</workbook>
</file>

<file path=xl/sharedStrings.xml><?xml version="1.0" encoding="utf-8"?>
<sst xmlns="http://schemas.openxmlformats.org/spreadsheetml/2006/main" count="607" uniqueCount="386">
  <si>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</si>
  <si>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</si>
  <si>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</si>
  <si>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</si>
  <si>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</si>
  <si>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</si>
  <si>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стимулирующего характера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</si>
  <si>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</si>
  <si>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</si>
  <si>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</si>
  <si>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</si>
  <si>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</si>
  <si>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</si>
  <si>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</si>
  <si>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</si>
  <si>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</si>
  <si>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</si>
  <si>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</si>
  <si>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</si>
  <si>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</si>
  <si>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</si>
  <si>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</si>
  <si>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Сумма 
взноса, 
руб.</t>
  </si>
  <si>
    <t>Размер базы 
для начисления страховых взносов, руб.</t>
  </si>
  <si>
    <t>1</t>
  </si>
  <si>
    <t>2</t>
  </si>
  <si>
    <t>3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</si>
  <si>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</si>
  <si>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</si>
  <si>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</si>
  <si>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</si>
  <si>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</si>
  <si>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</si>
  <si>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</si>
  <si>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</si>
  <si>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</si>
  <si>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</si>
  <si>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</si>
  <si>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</si>
  <si>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</si>
  <si>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</si>
  <si>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</si>
  <si>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</si>
  <si>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</si>
  <si>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</si>
  <si>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</si>
  <si>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</si>
  <si>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</si>
  <si>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</si>
  <si>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</si>
  <si>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</si>
  <si>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</si>
  <si>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</si>
  <si>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</si>
  <si>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</si>
  <si>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t>Таблица 1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</si>
  <si>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</si>
  <si>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</si>
  <si>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</si>
  <si>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</si>
  <si>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</si>
  <si>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</si>
  <si>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</si>
  <si>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</si>
  <si>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</si>
  <si>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</si>
  <si>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</si>
  <si>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</si>
  <si>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</si>
  <si>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</si>
  <si>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</si>
  <si>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</si>
  <si>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</si>
  <si>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 (подразделения)</t>
  </si>
  <si>
    <t>(последнюю отчетную дату)</t>
  </si>
  <si>
    <t>№ п/п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</si>
  <si>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</si>
  <si>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</si>
  <si>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</si>
  <si>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</si>
  <si>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</si>
  <si>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</si>
  <si>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</si>
  <si>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</si>
  <si>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</si>
  <si>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</si>
  <si>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</si>
  <si>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</si>
  <si>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</si>
  <si>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</si>
  <si>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</si>
  <si>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</si>
  <si>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</si>
  <si>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</si>
  <si>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</si>
  <si>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</si>
  <si>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</si>
  <si>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</si>
  <si>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</si>
  <si>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</si>
  <si>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</si>
  <si>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</si>
  <si>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</si>
  <si>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</si>
  <si>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</si>
  <si>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</si>
  <si>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</si>
  <si>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</si>
  <si>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</si>
  <si>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</si>
  <si>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</si>
  <si>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</si>
  <si>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</si>
  <si>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</si>
  <si>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</si>
  <si>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</si>
  <si>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</si>
  <si>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</si>
  <si>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 xml:space="preserve">Сумма выплат по расходам на закупку товаров, работ и услуг, руб. </t>
  </si>
  <si>
    <t>(с точностью до двух знаков после запятой - 0,00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</si>
  <si>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</si>
  <si>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</si>
  <si>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</si>
  <si>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</si>
  <si>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</si>
  <si>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</si>
  <si>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</si>
  <si>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</si>
  <si>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</si>
  <si>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на ____________________________ 201 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</si>
  <si>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</si>
  <si>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</si>
  <si>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</si>
  <si>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</si>
  <si>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</si>
  <si>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</si>
  <si>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</si>
  <si>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</si>
  <si>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</si>
  <si>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</si>
  <si>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5</t>
  </si>
  <si>
    <t>Страховые взносы в Пенсионный фонд Российской Федерации</t>
  </si>
  <si>
    <t>Страховые взносы в Фонд социального страхования Российской Федерации</t>
  </si>
  <si>
    <t>Страховые взносы в Федеральный фонд обязательного медицинского страхования</t>
  </si>
  <si>
    <t>из всего поступлений операции проведены</t>
  </si>
  <si>
    <t>по лицевым счетам, открытым в органах Федерального казначейства</t>
  </si>
  <si>
    <t>по счетам, открытым в кредитных организациях</t>
  </si>
  <si>
    <t>Компьютеры</t>
  </si>
  <si>
    <t>Принтер-копир</t>
  </si>
  <si>
    <t>Мышь компьютерная</t>
  </si>
  <si>
    <t>Клавиатура</t>
  </si>
  <si>
    <t>Картридж</t>
  </si>
  <si>
    <t>Блок питания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</si>
  <si>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</si>
  <si>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</si>
  <si>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</si>
  <si>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</si>
  <si>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</si>
  <si>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</si>
  <si>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</si>
  <si>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</si>
  <si>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</si>
  <si>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</si>
  <si>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</si>
  <si>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</si>
  <si>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</si>
  <si>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</si>
  <si>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Монитор</t>
  </si>
  <si>
    <t>Бензин</t>
  </si>
  <si>
    <t>Бумага А4</t>
  </si>
  <si>
    <t>Вода</t>
  </si>
  <si>
    <t>Ручка шариковая</t>
  </si>
  <si>
    <t>Набор карандашей</t>
  </si>
  <si>
    <t>Набор маркеров</t>
  </si>
  <si>
    <t>Степлер</t>
  </si>
  <si>
    <t>Планнинг</t>
  </si>
  <si>
    <t>Ножницы</t>
  </si>
  <si>
    <t>Зажим</t>
  </si>
  <si>
    <t>Закладки самоклеющиеся</t>
  </si>
  <si>
    <t>Папка регистратор</t>
  </si>
  <si>
    <t>18</t>
  </si>
  <si>
    <t>Мыло жидкое</t>
  </si>
  <si>
    <t>19</t>
  </si>
  <si>
    <t>Полотенце бумажное</t>
  </si>
  <si>
    <t>20</t>
  </si>
  <si>
    <t>Салфетка универсальная</t>
  </si>
  <si>
    <t>21</t>
  </si>
  <si>
    <t>Средство для пола</t>
  </si>
  <si>
    <t>22</t>
  </si>
  <si>
    <t xml:space="preserve">Тряпка для пола </t>
  </si>
  <si>
    <t>23</t>
  </si>
  <si>
    <t>Туалетная бумага</t>
  </si>
  <si>
    <t>24</t>
  </si>
  <si>
    <t>25</t>
  </si>
  <si>
    <t>26</t>
  </si>
  <si>
    <t>27</t>
  </si>
  <si>
    <t>28</t>
  </si>
  <si>
    <t>Лампы люминисцентные</t>
  </si>
  <si>
    <t>Корм для рыб</t>
  </si>
  <si>
    <t>Пакеты для мусора</t>
  </si>
  <si>
    <t>Перчатки резиновые</t>
  </si>
  <si>
    <t>Запчасти автомобильные</t>
  </si>
  <si>
    <t>851</t>
  </si>
  <si>
    <t>Налог на имущество</t>
  </si>
  <si>
    <t>Транспортный налог</t>
  </si>
  <si>
    <t>Форд Галакси</t>
  </si>
  <si>
    <t>Тайота Хайлендер</t>
  </si>
  <si>
    <t>Плата по экологии</t>
  </si>
  <si>
    <t>Госпошлина</t>
  </si>
  <si>
    <t>852</t>
  </si>
  <si>
    <t>доходы от предпринимательской деятельности</t>
  </si>
  <si>
    <t>853</t>
  </si>
  <si>
    <t>Членские взносы</t>
  </si>
  <si>
    <t>Благотворительная помощь</t>
  </si>
  <si>
    <t>Пени, штрафы</t>
  </si>
  <si>
    <t>Обеспечение должностных лиц проездными документами в служебных целях</t>
  </si>
  <si>
    <t>Электроснабжение</t>
  </si>
  <si>
    <t>Теплоснабжение</t>
  </si>
  <si>
    <t>Водоснабжение</t>
  </si>
  <si>
    <t>244 (221000)</t>
  </si>
  <si>
    <t>Плата за предоставление абонентской линии</t>
  </si>
  <si>
    <t>Затраты на оплату местных телефонных соединений в том числе:</t>
  </si>
  <si>
    <t>Обслуживание телефона матой АТС</t>
  </si>
  <si>
    <t>АМТР внутризоновый телефоны DEF</t>
  </si>
  <si>
    <t>АМТР внутризоновый телефоны</t>
  </si>
  <si>
    <t>Плата за местные соединения</t>
  </si>
  <si>
    <t xml:space="preserve">Количество </t>
  </si>
  <si>
    <t>2.</t>
  </si>
  <si>
    <t>Затраты по междугородним переговорам  в том числе:</t>
  </si>
  <si>
    <t>АМТР (предвыбор РТК)</t>
  </si>
  <si>
    <t>АМТР (предвыбор РТК) DEF</t>
  </si>
  <si>
    <t>3.</t>
  </si>
  <si>
    <t>Затраты на предоставление доступа к сети Интернет</t>
  </si>
  <si>
    <t>4.</t>
  </si>
  <si>
    <t>Почтовые отправления</t>
  </si>
  <si>
    <t>5.</t>
  </si>
  <si>
    <t>Услуги экспресс почты</t>
  </si>
  <si>
    <t>6.</t>
  </si>
  <si>
    <t>Услуги сотовой связи</t>
  </si>
  <si>
    <t>Абонентская плата</t>
  </si>
  <si>
    <t>Роуминг</t>
  </si>
  <si>
    <t>Проживание</t>
  </si>
  <si>
    <t>Расходы на уборку помещений</t>
  </si>
  <si>
    <t>Мойка автотранспорта</t>
  </si>
  <si>
    <t xml:space="preserve">3. </t>
  </si>
  <si>
    <t>Плановое техническое обслуживание автомобилей</t>
  </si>
  <si>
    <t>Ремонт автомобилей</t>
  </si>
  <si>
    <t>Обслуживание аквариума</t>
  </si>
  <si>
    <t>Ремонт компьютерной техники</t>
  </si>
  <si>
    <t>7.</t>
  </si>
  <si>
    <t>Техническое обслуживание сплитсистем</t>
  </si>
  <si>
    <t>8.</t>
  </si>
  <si>
    <t>Техническое обслуживание пожарной сигнализации</t>
  </si>
  <si>
    <t>9.</t>
  </si>
  <si>
    <t>Услуги шиномонтажа</t>
  </si>
  <si>
    <t>10.</t>
  </si>
  <si>
    <t>Взносы на капитальный ремонт здания</t>
  </si>
  <si>
    <t>11.</t>
  </si>
  <si>
    <t>Услуги по вывозу мусора</t>
  </si>
  <si>
    <t>12.</t>
  </si>
  <si>
    <t>Противопожарные мероприятия, связанные с содержанием имущества</t>
  </si>
  <si>
    <t>здание</t>
  </si>
  <si>
    <t>автомобили</t>
  </si>
  <si>
    <t>аквариум</t>
  </si>
  <si>
    <t>оргтехника</t>
  </si>
  <si>
    <t>сплит-системы</t>
  </si>
  <si>
    <t>пожарная сигнализация</t>
  </si>
  <si>
    <t>Выплаты по договорам ГПХ (с налогами)</t>
  </si>
  <si>
    <t>Страхование ОСАГО</t>
  </si>
  <si>
    <t>Оплата услуг вневедомственной охраны</t>
  </si>
  <si>
    <t>Обслуживание расчетного счета</t>
  </si>
  <si>
    <t>Услуги по проживанию</t>
  </si>
  <si>
    <t>Услуги по предоставлению расчетов по экологии</t>
  </si>
  <si>
    <t>Обновление СПС "Техэксперт"</t>
  </si>
  <si>
    <t>Обновление СПС "Гарант"</t>
  </si>
  <si>
    <t>Страхование здания</t>
  </si>
  <si>
    <t>Услуги по предаттестационной подготовке</t>
  </si>
  <si>
    <t>Продление лицензий на ЭЦП</t>
  </si>
  <si>
    <t>Услуги по предрейсовому осмотру</t>
  </si>
  <si>
    <t>13.</t>
  </si>
  <si>
    <t>Услуги по обновлению программы 1С</t>
  </si>
  <si>
    <t>14.</t>
  </si>
  <si>
    <t>Подписка на периодические издания</t>
  </si>
  <si>
    <t>15.</t>
  </si>
  <si>
    <t>Размещение публикаций в СМИ</t>
  </si>
  <si>
    <t>16.</t>
  </si>
  <si>
    <t>Участие в информационных семинарах</t>
  </si>
  <si>
    <t xml:space="preserve">Суточные </t>
  </si>
  <si>
    <t>Проездные</t>
  </si>
  <si>
    <t>1. Расчеты (обоснования) выплат персоналу при направлении в служебные командировки</t>
  </si>
  <si>
    <t>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</si>
  <si>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4. Расчет (обоснование) расходов на уплату налогов, сборов и иных платежей</t>
  </si>
  <si>
    <t>5. Расчет (обоснование) расходов на безвозмездные перечисления организациям</t>
  </si>
  <si>
    <t>6. Расчет (обоснование) прочих расходов 
(кроме расходов на закупку товаров, работ, услуг)</t>
  </si>
  <si>
    <t>7. Расчет (обоснование) расходов на закупку товаров, работ, услуг</t>
  </si>
  <si>
    <t>111</t>
  </si>
  <si>
    <t>Директор</t>
  </si>
  <si>
    <t>Главный бухгалтер</t>
  </si>
  <si>
    <t xml:space="preserve">Начальник отдела </t>
  </si>
  <si>
    <t>Заведующий сектором</t>
  </si>
  <si>
    <t>Главный специалист</t>
  </si>
  <si>
    <t>Ведущий специалист</t>
  </si>
  <si>
    <t>Уборщик помещений</t>
  </si>
  <si>
    <t>Ежемесячная надбавка к должностному окладу</t>
  </si>
  <si>
    <t xml:space="preserve">прочие выплаты </t>
  </si>
  <si>
    <t>оплата труда</t>
  </si>
  <si>
    <t>начисления на выплаты по оплате труда</t>
  </si>
  <si>
    <t>на  2017 г.</t>
  </si>
  <si>
    <t>на 2017 г. очередной финансовый год</t>
  </si>
  <si>
    <t>на 2018г. 1-ый год планового периода</t>
  </si>
  <si>
    <t>на 2019 г. 2-ой год планового периода</t>
  </si>
  <si>
    <t>на    2017 г. очередной финансовый год</t>
  </si>
  <si>
    <t>на    2019 г. 2-ой год планового периода</t>
  </si>
  <si>
    <t>на 2017г. очередной финансовый год</t>
  </si>
  <si>
    <t>на 2018 г. 1-ый год планового периода</t>
  </si>
  <si>
    <t>на 2019 г. 1-ый год планового периода</t>
  </si>
  <si>
    <t>на 2017г.-2019г.г.</t>
  </si>
  <si>
    <t xml:space="preserve">                                                                                                                                                                                    </t>
  </si>
  <si>
    <t>Вид расхода</t>
  </si>
  <si>
    <t>Рег.класс</t>
  </si>
  <si>
    <t>000001</t>
  </si>
  <si>
    <t>налог на имущество</t>
  </si>
  <si>
    <t>транспортный, платежи по экологии, госпошлина</t>
  </si>
  <si>
    <t>услуги связи</t>
  </si>
  <si>
    <t>221000</t>
  </si>
  <si>
    <t>транспортные услуги</t>
  </si>
  <si>
    <t>коммунальные услуги</t>
  </si>
  <si>
    <t>223000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</si>
  <si>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</si>
  <si>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</si>
  <si>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</si>
  <si>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</si>
  <si>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7.1. Расчет (обоснование) расходов на оплату услуг связи</t>
  </si>
  <si>
    <t>7.2. Расчет (обоснование) расходов на оплату транспортных услуг</t>
  </si>
  <si>
    <t>7.3. Расчет (обоснование) расходов на оплату коммунальных услуг</t>
  </si>
  <si>
    <t>7.4. Расчет (обоснование) расходов на оплату работ, услуг по содержанию имущества</t>
  </si>
  <si>
    <t>7.5. Расчет (обоснование) расходов на оплату прочих работ, услуг</t>
  </si>
  <si>
    <t>7.6. Расчет (обоснование) расходов на приобретение основных средств</t>
  </si>
  <si>
    <t>7.7. Расчет (обоснование) расходов на приобретение  материальных запасов</t>
  </si>
  <si>
    <t>Приложение</t>
  </si>
  <si>
    <t>к Порядку составления и утверждения плана</t>
  </si>
  <si>
    <t>финансово-хозяйственной деятельности</t>
  </si>
  <si>
    <t xml:space="preserve">автономных учреждений, </t>
  </si>
  <si>
    <t>находящихся в ведении Министерства строительства</t>
  </si>
  <si>
    <t xml:space="preserve">и дорожного хозяйства Астраханской области, </t>
  </si>
  <si>
    <t xml:space="preserve">утвержденному Приказом </t>
  </si>
  <si>
    <t>от _________________ № ______</t>
  </si>
  <si>
    <t>СОГЛАСОВАНО</t>
  </si>
  <si>
    <t>УТВЕРЖДАЮ</t>
  </si>
  <si>
    <t>Директор АУ АО "Государственная экспертиза проектов"</t>
  </si>
  <si>
    <t>(наименование должности лица, утверждающего документ)</t>
  </si>
  <si>
    <t>С.Е. Тарасенко</t>
  </si>
  <si>
    <t>(подпись)</t>
  </si>
  <si>
    <t>(расшифровка подписи)</t>
  </si>
  <si>
    <t>"</t>
  </si>
  <si>
    <t xml:space="preserve"> г.</t>
  </si>
  <si>
    <t>на 20</t>
  </si>
  <si>
    <t xml:space="preserve"> год</t>
  </si>
  <si>
    <t>КОДЫ</t>
  </si>
  <si>
    <t>Форма по КФД</t>
  </si>
  <si>
    <t>Дата</t>
  </si>
  <si>
    <t>Наименование государственного</t>
  </si>
  <si>
    <t>АУ АО "Государственная экспертиза проектов"</t>
  </si>
  <si>
    <t>по ОКПО</t>
  </si>
  <si>
    <t>99735037</t>
  </si>
  <si>
    <t>учреждения (подразделения)</t>
  </si>
  <si>
    <t>ИНН/КПП</t>
  </si>
  <si>
    <t>3015077080/301501001</t>
  </si>
  <si>
    <t>Единица измерения: руб.</t>
  </si>
  <si>
    <t>по ОКЕИ</t>
  </si>
  <si>
    <t>383</t>
  </si>
  <si>
    <t>Наименование органа, осуществляющего
функции и полномочия учредителя</t>
  </si>
  <si>
    <t>Министерство строительства и дорожного хозяйства Астраханской области</t>
  </si>
  <si>
    <t>Адрес фактического местонахождения государственного учреждения</t>
  </si>
  <si>
    <t>414000, г. Астрахань, ул. Коммунистическая/Советская/Ленина д.2-4/20/21 литер А</t>
  </si>
  <si>
    <t>I. Сведения о деятельности автономного учреждения</t>
  </si>
  <si>
    <t>1.1. Цели деятельности государственного учреждения (подразделения):</t>
  </si>
  <si>
    <t>Основная цель деятельности учреждения осуществление полномочий по организации и проведению государственной экспертизы проектной документации, проектов документов территориального планирования, результатов инженерных изысканий, иной государственной экспертизы в соответствии с законодательством Российской Федерации о градостроительной деятельности.</t>
  </si>
  <si>
    <t>1.2. Виды деятельности государственного учреждения (подразделения):</t>
  </si>
  <si>
    <t>Проведение в установленном порядке государственной экспертизы объектов строительство, реконструкция и капитальный ремонт которых осуществляются из областного бюджета, бюджетов муниципальных образований, муниципальных районов, гордских и сельских поселений, а так же объектов, строящихся на территории Астраханской области, независимо от источников финансирования и формы собственности, за исключением объектов, виды которых установлены законодательством Росийской Федерации о градостроительной деятельности.</t>
  </si>
  <si>
    <t>1.3. Перечень услуг (работ), осуществляемых на платной основе:</t>
  </si>
  <si>
    <t xml:space="preserve">Проведение в установленном порядке государственной экспертизы производится на платной основе в соотвестствии с расчетом платы, определяемым Постановлением Правительства Российской Федерации от 5 марта 2007 года № 145 "О порядке организации и проведения государственной экспертизы 
проектной документации и результатов инженерных изысканий"
</t>
  </si>
  <si>
    <t xml:space="preserve">№ </t>
  </si>
  <si>
    <t>План финансово-хозяйственной деятельности с изменениями от 13.01.2017г.</t>
  </si>
  <si>
    <t>января</t>
  </si>
  <si>
    <t>на  01 января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</si>
</sst>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00"/>
  </numFmts>
  <fonts count="3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14" xfId="42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 indent="4"/>
    </xf>
    <xf numFmtId="0" fontId="1" fillId="0" borderId="1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 indent="1"/>
    </xf>
    <xf numFmtId="3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3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 indent="3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6" xfId="42" applyFont="1" applyFill="1" applyBorder="1" applyAlignment="1">
      <alignment horizontal="center" vertical="center" wrapText="1"/>
    </xf>
    <xf numFmtId="0" fontId="1" fillId="4" borderId="18" xfId="42" applyFont="1" applyFill="1" applyBorder="1" applyAlignment="1">
      <alignment horizontal="center" vertical="center" wrapText="1"/>
    </xf>
    <xf numFmtId="0" fontId="1" fillId="4" borderId="14" xfId="42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3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5" xfId="0" applyNumberFormat="1" applyFont="1" applyBorder="1" applyAlignment="1">
      <alignment horizontal="left"/>
    </xf>
    <xf numFmtId="0" fontId="28" fillId="0" borderId="0" xfId="0" applyFont="1" applyAlignment="1">
      <alignment horizontal="center" wrapText="1"/>
    </xf>
    <xf numFmtId="49" fontId="28" fillId="0" borderId="25" xfId="0" applyNumberFormat="1" applyFont="1" applyFill="1" applyBorder="1" applyAlignment="1">
      <alignment horizontal="left"/>
    </xf>
    <xf numFmtId="0" fontId="26" fillId="0" borderId="25" xfId="0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5" xfId="0" applyNumberFormat="1" applyFont="1" applyFill="1" applyBorder="1" applyAlignment="1">
      <alignment horizontal="left"/>
    </xf>
    <xf numFmtId="0" fontId="26" fillId="0" borderId="11" xfId="0" applyFont="1" applyBorder="1" applyAlignment="1">
      <alignment horizontal="center" vertical="top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2" xfId="42" applyFont="1" applyBorder="1" applyAlignment="1">
      <alignment horizontal="center" vertical="center" wrapText="1"/>
    </xf>
    <xf numFmtId="0" fontId="0" fillId="0" borderId="21" xfId="42" applyFont="1" applyBorder="1" applyAlignment="1">
      <alignment horizontal="center" vertical="center" wrapText="1"/>
    </xf>
    <xf numFmtId="0" fontId="0" fillId="0" borderId="13" xfId="4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25" fillId="0" borderId="3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right" vertical="center"/>
    </xf>
    <xf numFmtId="1" fontId="1" fillId="0" borderId="31" xfId="0" applyNumberFormat="1" applyFont="1" applyBorder="1" applyAlignment="1">
      <alignment horizontal="center" vertical="center"/>
    </xf>
    <xf numFmtId="1" fontId="25" fillId="0" borderId="3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C8D56984728638E26878F3DD45E1B2D98302A7524CB33CC054ECD52E3E01D0CB3B866C340EEA6D4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C8D56984728638E26878F3DD45E1B2D98302A7E22CB33CC054ECD52E3AED0K" TargetMode="External" /><Relationship Id="rId2" Type="http://schemas.openxmlformats.org/officeDocument/2006/relationships/hyperlink" Target="consultantplus://offline/ref=1C8D56984728638E26878F3DD45E1B2D98302A7925CD33CC054ECD52E3AED0K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C8D56984728638E26878F3DD45E1B2D98302A7524CB33CC054ECD52E3AED0K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8"/>
  <sheetViews>
    <sheetView workbookViewId="0" topLeftCell="A34">
      <selection activeCell="DH31" sqref="DH31"/>
    </sheetView>
  </sheetViews>
  <sheetFormatPr defaultColWidth="9.00390625" defaultRowHeight="12.75"/>
  <cols>
    <col min="1" max="1" width="0.37109375" style="0" customWidth="1"/>
    <col min="2" max="2" width="0.875" style="0" customWidth="1"/>
    <col min="3" max="3" width="0.6171875" style="0" customWidth="1"/>
    <col min="4" max="6" width="0.5" style="0" customWidth="1"/>
    <col min="7" max="7" width="0.875" style="0" customWidth="1"/>
    <col min="8" max="8" width="0.6171875" style="0" customWidth="1"/>
    <col min="9" max="9" width="0.74609375" style="0" customWidth="1"/>
    <col min="10" max="10" width="1.12109375" style="0" customWidth="1"/>
    <col min="11" max="11" width="0.74609375" style="0" customWidth="1"/>
    <col min="12" max="12" width="1.00390625" style="0" customWidth="1"/>
    <col min="13" max="13" width="1.37890625" style="0" customWidth="1"/>
    <col min="14" max="14" width="1.00390625" style="0" customWidth="1"/>
    <col min="15" max="17" width="1.25" style="0" customWidth="1"/>
    <col min="18" max="21" width="1.12109375" style="0" customWidth="1"/>
    <col min="22" max="22" width="0.875" style="0" customWidth="1"/>
    <col min="23" max="23" width="1.25" style="0" customWidth="1"/>
    <col min="24" max="24" width="0.74609375" style="0" customWidth="1"/>
    <col min="25" max="25" width="1.12109375" style="0" customWidth="1"/>
    <col min="26" max="26" width="1.00390625" style="0" customWidth="1"/>
    <col min="27" max="27" width="1.12109375" style="0" customWidth="1"/>
    <col min="28" max="28" width="1.00390625" style="0" customWidth="1"/>
    <col min="29" max="30" width="1.12109375" style="0" customWidth="1"/>
    <col min="31" max="31" width="0.74609375" style="0" customWidth="1"/>
    <col min="32" max="32" width="1.12109375" style="0" customWidth="1"/>
    <col min="33" max="33" width="0.875" style="0" customWidth="1"/>
    <col min="34" max="35" width="1.12109375" style="0" customWidth="1"/>
    <col min="36" max="36" width="1.00390625" style="0" customWidth="1"/>
    <col min="37" max="37" width="0.74609375" style="0" customWidth="1"/>
    <col min="38" max="38" width="0.875" style="0" customWidth="1"/>
    <col min="39" max="39" width="0.74609375" style="0" customWidth="1"/>
    <col min="40" max="40" width="1.00390625" style="0" customWidth="1"/>
    <col min="41" max="41" width="0.875" style="0" customWidth="1"/>
    <col min="42" max="42" width="1.00390625" style="0" customWidth="1"/>
    <col min="43" max="43" width="0.5" style="0" customWidth="1"/>
    <col min="44" max="45" width="0.875" style="0" hidden="1" customWidth="1"/>
    <col min="46" max="47" width="0.875" style="0" customWidth="1"/>
    <col min="48" max="49" width="0.74609375" style="0" customWidth="1"/>
    <col min="50" max="51" width="0.6171875" style="0" customWidth="1"/>
    <col min="52" max="52" width="0.875" style="0" customWidth="1"/>
    <col min="53" max="53" width="0.74609375" style="0" customWidth="1"/>
    <col min="54" max="55" width="0.6171875" style="0" customWidth="1"/>
    <col min="56" max="56" width="0.74609375" style="0" customWidth="1"/>
    <col min="57" max="57" width="0.6171875" style="0" customWidth="1"/>
    <col min="58" max="59" width="0.875" style="0" customWidth="1"/>
    <col min="60" max="60" width="0.6171875" style="0" customWidth="1"/>
    <col min="61" max="61" width="0.875" style="0" hidden="1" customWidth="1"/>
    <col min="62" max="62" width="0.74609375" style="0" hidden="1" customWidth="1"/>
    <col min="63" max="63" width="0.875" style="0" hidden="1" customWidth="1"/>
    <col min="64" max="64" width="0.74609375" style="0" customWidth="1"/>
    <col min="65" max="65" width="1.12109375" style="0" customWidth="1"/>
    <col min="66" max="67" width="0.74609375" style="0" customWidth="1"/>
    <col min="68" max="68" width="0.6171875" style="0" customWidth="1"/>
    <col min="69" max="69" width="0.5" style="0" customWidth="1"/>
    <col min="70" max="70" width="1.875" style="0" customWidth="1"/>
    <col min="71" max="72" width="0.6171875" style="0" customWidth="1"/>
    <col min="73" max="73" width="0.74609375" style="0" customWidth="1"/>
    <col min="74" max="75" width="0.6171875" style="0" customWidth="1"/>
    <col min="76" max="76" width="0.74609375" style="0" customWidth="1"/>
    <col min="77" max="78" width="0.5" style="0" customWidth="1"/>
    <col min="79" max="79" width="0.6171875" style="0" customWidth="1"/>
    <col min="80" max="87" width="0.5" style="0" customWidth="1"/>
    <col min="88" max="89" width="0.74609375" style="0" customWidth="1"/>
    <col min="90" max="92" width="0.5" style="0" customWidth="1"/>
    <col min="93" max="93" width="0.2421875" style="0" customWidth="1"/>
    <col min="94" max="94" width="0.875" style="0" customWidth="1"/>
    <col min="95" max="95" width="0.5" style="0" customWidth="1"/>
    <col min="96" max="96" width="0.6171875" style="0" customWidth="1"/>
    <col min="97" max="97" width="0.5" style="0" customWidth="1"/>
    <col min="98" max="98" width="1.25" style="0" customWidth="1"/>
    <col min="99" max="99" width="1.00390625" style="0" customWidth="1"/>
    <col min="100" max="100" width="0.6171875" style="0" customWidth="1"/>
    <col min="101" max="101" width="0.5" style="0" customWidth="1"/>
    <col min="102" max="102" width="1.00390625" style="0" customWidth="1"/>
    <col min="103" max="103" width="0.5" style="0" customWidth="1"/>
    <col min="104" max="104" width="0.6171875" style="0" customWidth="1"/>
    <col min="105" max="105" width="0.74609375" style="0" customWidth="1"/>
    <col min="106" max="106" width="0.6171875" style="0" customWidth="1"/>
    <col min="107" max="107" width="0.5" style="0" customWidth="1"/>
    <col min="108" max="108" width="9.625" style="0" customWidth="1"/>
  </cols>
  <sheetData>
    <row r="1" spans="1:108" ht="12.75">
      <c r="A1" s="60" t="s">
        <v>339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</row>
    <row r="2" spans="1:108" ht="12.75">
      <c r="A2" s="61" t="s">
        <v>340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1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08" ht="12.75">
      <c r="A3" s="60" t="s">
        <v>341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</row>
    <row r="4" spans="1:108" ht="12.75">
      <c r="A4" s="61" t="s">
        <v>342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1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</row>
    <row r="5" spans="1:108" ht="12.75">
      <c r="A5" s="61" t="s">
        <v>343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1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1:108" ht="12.75">
      <c r="A6" s="61" t="s">
        <v>344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1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ht="12.75">
      <c r="A7" s="61" t="s">
        <v>345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1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spans="1:108" ht="12.75">
      <c r="A8" s="61" t="s">
        <v>346</v>
      </c>
      <c r="B8" s="60"/>
      <c r="C8" s="60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60"/>
      <c r="V8" s="60"/>
      <c r="W8" s="60" t="s">
        <v>382</v>
      </c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  <c r="BM8" s="60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60"/>
      <c r="CG8" s="60"/>
      <c r="CH8" s="62"/>
      <c r="CI8" s="62"/>
      <c r="CJ8" s="62"/>
      <c r="CK8" s="62"/>
      <c r="CL8" s="62"/>
      <c r="CM8" s="62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1:108" ht="9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</row>
    <row r="10" spans="1:108" ht="13.5">
      <c r="A10" s="130" t="s">
        <v>347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130" t="s">
        <v>348</v>
      </c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</row>
    <row r="11" spans="1:108" ht="30.7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126" t="s">
        <v>349</v>
      </c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</row>
    <row r="12" spans="1:108" ht="12.75">
      <c r="A12" s="127" t="s">
        <v>350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127" t="s">
        <v>350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</row>
    <row r="13" spans="1:108" ht="13.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63"/>
      <c r="Q13" s="63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63"/>
      <c r="CB13" s="63"/>
      <c r="CC13" s="125" t="s">
        <v>351</v>
      </c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</row>
    <row r="14" spans="1:108" ht="12.75">
      <c r="A14" s="124" t="s">
        <v>352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64"/>
      <c r="Q14" s="64"/>
      <c r="R14" s="124" t="s">
        <v>353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124" t="s">
        <v>352</v>
      </c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64"/>
      <c r="CB14" s="64"/>
      <c r="CC14" s="124" t="s">
        <v>353</v>
      </c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spans="1:108" ht="13.5">
      <c r="A15" s="63"/>
      <c r="B15" s="63"/>
      <c r="C15" s="63"/>
      <c r="D15" s="63"/>
      <c r="E15" s="63"/>
      <c r="F15" s="65" t="s">
        <v>354</v>
      </c>
      <c r="G15" s="121"/>
      <c r="H15" s="121"/>
      <c r="I15" s="121"/>
      <c r="J15" s="121"/>
      <c r="K15" s="63" t="s">
        <v>354</v>
      </c>
      <c r="L15" s="63"/>
      <c r="M15" s="63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>
        <v>20</v>
      </c>
      <c r="AG15" s="122"/>
      <c r="AH15" s="122"/>
      <c r="AI15" s="122"/>
      <c r="AJ15" s="123"/>
      <c r="AK15" s="123"/>
      <c r="AL15" s="123"/>
      <c r="AM15" s="123"/>
      <c r="AN15" s="63" t="s">
        <v>355</v>
      </c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5" t="s">
        <v>354</v>
      </c>
      <c r="BR15" s="121"/>
      <c r="BS15" s="121"/>
      <c r="BT15" s="121"/>
      <c r="BU15" s="121"/>
      <c r="BV15" s="63" t="s">
        <v>354</v>
      </c>
      <c r="BW15" s="63"/>
      <c r="BX15" s="63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2">
        <v>20</v>
      </c>
      <c r="CR15" s="122"/>
      <c r="CS15" s="122"/>
      <c r="CT15" s="122"/>
      <c r="CU15" s="123"/>
      <c r="CV15" s="123"/>
      <c r="CW15" s="123"/>
      <c r="CX15" s="123"/>
      <c r="CY15" s="63" t="s">
        <v>355</v>
      </c>
      <c r="CZ15" s="63"/>
      <c r="DA15" s="63"/>
      <c r="DB15" s="63"/>
      <c r="DC15" s="63"/>
      <c r="DD15" s="63"/>
    </row>
    <row r="16" spans="1:108" ht="12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</row>
    <row r="17" spans="1:108" ht="9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6"/>
      <c r="CU17" s="66"/>
      <c r="CV17" s="66"/>
      <c r="CW17" s="66"/>
      <c r="CX17" s="68"/>
      <c r="CY17" s="68"/>
      <c r="CZ17" s="63"/>
      <c r="DA17" s="63"/>
      <c r="DB17" s="63"/>
      <c r="DC17" s="63"/>
      <c r="DD17" s="63"/>
    </row>
    <row r="18" spans="1:108" ht="19.5" customHeight="1">
      <c r="A18" s="118" t="s">
        <v>383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</row>
    <row r="19" spans="1:108" ht="16.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70"/>
      <c r="AZ19" s="70"/>
      <c r="BA19" s="70" t="s">
        <v>356</v>
      </c>
      <c r="BB19" s="119" t="s">
        <v>166</v>
      </c>
      <c r="BC19" s="119"/>
      <c r="BD19" s="119"/>
      <c r="BE19" s="119"/>
      <c r="BF19" s="69" t="s">
        <v>357</v>
      </c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</row>
    <row r="20" spans="1:108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120" t="s">
        <v>358</v>
      </c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</row>
    <row r="21" spans="1:108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64" t="s">
        <v>359</v>
      </c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110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ht="13.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63"/>
      <c r="AL22" s="72" t="s">
        <v>354</v>
      </c>
      <c r="AM22" s="115" t="s">
        <v>162</v>
      </c>
      <c r="AN22" s="115"/>
      <c r="AO22" s="115"/>
      <c r="AP22" s="115"/>
      <c r="AQ22" s="73" t="s">
        <v>354</v>
      </c>
      <c r="AR22" s="73"/>
      <c r="AS22" s="73"/>
      <c r="AT22" s="115" t="s">
        <v>384</v>
      </c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6">
        <v>20</v>
      </c>
      <c r="BM22" s="116"/>
      <c r="BN22" s="116"/>
      <c r="BO22" s="116"/>
      <c r="BP22" s="117" t="s">
        <v>166</v>
      </c>
      <c r="BQ22" s="117"/>
      <c r="BR22" s="117"/>
      <c r="BS22" s="73" t="s">
        <v>355</v>
      </c>
      <c r="BT22" s="73"/>
      <c r="BU22" s="71"/>
      <c r="BV22" s="71"/>
      <c r="BW22" s="71"/>
      <c r="BX22" s="71"/>
      <c r="BY22" s="71"/>
      <c r="BZ22" s="71"/>
      <c r="CA22" s="71"/>
      <c r="CB22" s="75"/>
      <c r="CC22" s="64" t="s">
        <v>360</v>
      </c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110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2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63"/>
      <c r="AN23" s="72"/>
      <c r="AO23" s="76"/>
      <c r="AP23" s="76"/>
      <c r="AQ23" s="76"/>
      <c r="AR23" s="76"/>
      <c r="AS23" s="73"/>
      <c r="AT23" s="73"/>
      <c r="AU23" s="73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4"/>
      <c r="BO23" s="74"/>
      <c r="BP23" s="74"/>
      <c r="BQ23" s="74"/>
      <c r="BR23" s="9"/>
      <c r="BS23" s="9"/>
      <c r="BT23" s="9"/>
      <c r="BU23" s="77"/>
      <c r="BV23" s="73"/>
      <c r="BW23" s="71"/>
      <c r="BX23" s="71"/>
      <c r="BY23" s="71"/>
      <c r="BZ23" s="71"/>
      <c r="CA23" s="71"/>
      <c r="CB23" s="75"/>
      <c r="CC23" s="64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110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ht="12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72"/>
      <c r="AO24" s="76"/>
      <c r="AP24" s="76"/>
      <c r="AQ24" s="76"/>
      <c r="AR24" s="76"/>
      <c r="AS24" s="73"/>
      <c r="AT24" s="73"/>
      <c r="AU24" s="73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4"/>
      <c r="BO24" s="74"/>
      <c r="BP24" s="74"/>
      <c r="BQ24" s="74"/>
      <c r="BR24" s="9"/>
      <c r="BS24" s="9"/>
      <c r="BT24" s="9"/>
      <c r="BU24" s="77"/>
      <c r="BV24" s="73"/>
      <c r="BW24" s="63"/>
      <c r="BX24" s="63"/>
      <c r="BY24" s="63"/>
      <c r="BZ24" s="63"/>
      <c r="CA24" s="63"/>
      <c r="CB24" s="78"/>
      <c r="CC24" s="64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110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ht="13.5">
      <c r="A25" s="79" t="s">
        <v>361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80"/>
      <c r="AO25" s="9"/>
      <c r="AP25" s="9"/>
      <c r="AQ25" s="9"/>
      <c r="AR25" s="9"/>
      <c r="AS25" s="114" t="s">
        <v>362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63"/>
      <c r="CB25" s="78"/>
      <c r="CC25" s="81" t="s">
        <v>363</v>
      </c>
      <c r="CD25" s="60"/>
      <c r="CE25" s="60"/>
      <c r="CF25" s="60"/>
      <c r="CG25" s="60"/>
      <c r="CH25" s="60"/>
      <c r="CI25" s="60"/>
      <c r="CJ25" s="60"/>
      <c r="CK25" s="81"/>
      <c r="CL25" s="60"/>
      <c r="CM25" s="60"/>
      <c r="CN25" s="60"/>
      <c r="CO25" s="60"/>
      <c r="CP25" s="60"/>
      <c r="CQ25" s="60"/>
      <c r="CR25" s="110" t="s">
        <v>364</v>
      </c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ht="13.5">
      <c r="A26" s="79" t="s">
        <v>365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0"/>
      <c r="AO26" s="9"/>
      <c r="AP26" s="9"/>
      <c r="AQ26" s="9"/>
      <c r="AR26" s="9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63"/>
      <c r="CB26" s="78"/>
      <c r="CC26" s="64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110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2" customHeight="1">
      <c r="A27" s="63"/>
      <c r="B27" s="63"/>
      <c r="C27" s="63"/>
      <c r="D27" s="63"/>
      <c r="E27" s="63"/>
      <c r="F27" s="63"/>
      <c r="G27" s="63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74"/>
      <c r="AD27" s="76"/>
      <c r="AE27" s="76"/>
      <c r="AF27" s="76"/>
      <c r="AG27" s="76"/>
      <c r="AH27" s="77"/>
      <c r="AI27" s="77"/>
      <c r="AJ27" s="77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78"/>
      <c r="CC27" s="64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110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ht="12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78"/>
      <c r="CC28" s="64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110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13.5">
      <c r="A29" s="83" t="s">
        <v>366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113" t="s">
        <v>367</v>
      </c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63"/>
      <c r="CB29" s="78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110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ht="13.5">
      <c r="A30" s="84" t="s">
        <v>368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5" t="s">
        <v>369</v>
      </c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105" t="s">
        <v>370</v>
      </c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ht="34.5" customHeight="1">
      <c r="A31" s="108" t="s">
        <v>371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86"/>
      <c r="AS31" s="109" t="s">
        <v>372</v>
      </c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</row>
    <row r="32" spans="1:108" ht="6.75" customHeight="1">
      <c r="A32" s="7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</row>
    <row r="33" spans="1:108" ht="47.25" customHeight="1">
      <c r="A33" s="108" t="s">
        <v>373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86"/>
      <c r="AS33" s="109" t="s">
        <v>374</v>
      </c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</row>
    <row r="34" spans="1:108" ht="4.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</row>
    <row r="35" spans="1:108" ht="13.5">
      <c r="A35" s="103" t="s">
        <v>375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</row>
    <row r="36" spans="1:108" ht="3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</row>
    <row r="37" spans="1:108" ht="14.25" customHeight="1">
      <c r="A37" s="79" t="s">
        <v>376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</row>
    <row r="38" spans="1:108" ht="69.75" customHeight="1">
      <c r="A38" s="104" t="s">
        <v>377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</row>
    <row r="39" spans="1:108" ht="18" customHeight="1">
      <c r="A39" s="79" t="s">
        <v>378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</row>
    <row r="40" spans="1:108" ht="89.25" customHeight="1">
      <c r="A40" s="104" t="s">
        <v>379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</row>
    <row r="41" spans="1:108" ht="12" customHeight="1">
      <c r="A41" s="79" t="s">
        <v>380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</row>
    <row r="42" spans="1:108" ht="70.5" customHeight="1">
      <c r="A42" s="104" t="s">
        <v>381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</row>
    <row r="43" spans="1:108" ht="13.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</row>
    <row r="44" spans="1:108" ht="13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</row>
    <row r="45" spans="1:108" ht="13.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</row>
    <row r="46" spans="1:108" ht="13.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</row>
    <row r="47" spans="1:108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</row>
    <row r="48" spans="1:108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</row>
    <row r="49" spans="1:108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</row>
    <row r="50" spans="1:108" ht="13.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</row>
    <row r="51" spans="1:108" ht="13.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</row>
    <row r="52" spans="1:108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</row>
    <row r="53" spans="1:108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</row>
    <row r="54" spans="1:108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</row>
    <row r="55" spans="1:108" ht="13.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</row>
    <row r="56" spans="1:108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</row>
    <row r="57" spans="1:108" ht="13.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</row>
    <row r="58" spans="1:108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</row>
    <row r="59" spans="1:108" ht="13.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</row>
    <row r="60" spans="1:108" ht="13.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</row>
    <row r="61" spans="1:108" ht="13.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</row>
    <row r="62" spans="1:108" ht="13.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</row>
    <row r="63" spans="1:108" ht="13.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</row>
    <row r="64" spans="1:108" ht="13.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</row>
    <row r="65" spans="1:108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</row>
    <row r="66" spans="1:108" ht="13.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</row>
    <row r="67" spans="1:108" ht="13.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</row>
    <row r="68" spans="1:108" ht="13.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</row>
    <row r="69" spans="1:108" ht="13.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</row>
    <row r="70" spans="1:108" ht="13.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</row>
    <row r="71" spans="1:108" ht="13.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</row>
    <row r="72" spans="1:108" ht="13.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</row>
    <row r="73" spans="1:108" ht="13.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</row>
    <row r="74" spans="1:108" ht="13.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</row>
    <row r="75" spans="1:108" ht="13.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</row>
    <row r="76" spans="1:108" ht="13.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</row>
    <row r="77" spans="1:108" ht="13.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</row>
    <row r="78" spans="1:108" ht="13.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</row>
  </sheetData>
  <mergeCells count="51">
    <mergeCell ref="D8:T8"/>
    <mergeCell ref="BN8:CE8"/>
    <mergeCell ref="A10:AS10"/>
    <mergeCell ref="BL10:DD10"/>
    <mergeCell ref="A11:AS11"/>
    <mergeCell ref="BL11:DD11"/>
    <mergeCell ref="A12:AS12"/>
    <mergeCell ref="BL12:DD12"/>
    <mergeCell ref="A13:O13"/>
    <mergeCell ref="R13:AS13"/>
    <mergeCell ref="BL13:BZ13"/>
    <mergeCell ref="CC13:DD13"/>
    <mergeCell ref="A14:O14"/>
    <mergeCell ref="R14:AS14"/>
    <mergeCell ref="BL14:BZ14"/>
    <mergeCell ref="CC14:DD14"/>
    <mergeCell ref="G15:J15"/>
    <mergeCell ref="N15:AE15"/>
    <mergeCell ref="AF15:AI15"/>
    <mergeCell ref="AJ15:AM15"/>
    <mergeCell ref="BR15:BU15"/>
    <mergeCell ref="BY15:CP15"/>
    <mergeCell ref="CQ15:CT15"/>
    <mergeCell ref="CU15:CX15"/>
    <mergeCell ref="A18:DD18"/>
    <mergeCell ref="BB19:BE19"/>
    <mergeCell ref="CR20:DD20"/>
    <mergeCell ref="CR21:DD21"/>
    <mergeCell ref="AM22:AP22"/>
    <mergeCell ref="AT22:BK22"/>
    <mergeCell ref="BL22:BO22"/>
    <mergeCell ref="BP22:BR22"/>
    <mergeCell ref="CR22:DD22"/>
    <mergeCell ref="CR23:DD23"/>
    <mergeCell ref="CR24:DD24"/>
    <mergeCell ref="AS25:BZ26"/>
    <mergeCell ref="CR25:DD25"/>
    <mergeCell ref="CR26:DD26"/>
    <mergeCell ref="CR27:DD27"/>
    <mergeCell ref="CR28:DD28"/>
    <mergeCell ref="AS29:BZ29"/>
    <mergeCell ref="CR29:DD29"/>
    <mergeCell ref="CR30:DD30"/>
    <mergeCell ref="A31:AQ31"/>
    <mergeCell ref="AS31:DD31"/>
    <mergeCell ref="A33:AQ33"/>
    <mergeCell ref="AS33:DD33"/>
    <mergeCell ref="A35:DD35"/>
    <mergeCell ref="A38:DD38"/>
    <mergeCell ref="A40:DD40"/>
    <mergeCell ref="A42:DD4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0">
      <selection activeCell="C31" sqref="C31:C32"/>
    </sheetView>
  </sheetViews>
  <sheetFormatPr defaultColWidth="9.00390625" defaultRowHeight="12.75"/>
  <cols>
    <col min="1" max="1" width="4.25390625" style="0" customWidth="1"/>
    <col min="2" max="2" width="75.625" style="0" customWidth="1"/>
    <col min="3" max="3" width="10.875" style="0" customWidth="1"/>
  </cols>
  <sheetData>
    <row r="1" spans="1:4" ht="12.75">
      <c r="A1" s="26"/>
      <c r="B1" s="26"/>
      <c r="C1" s="27" t="s">
        <v>55</v>
      </c>
      <c r="D1" s="28"/>
    </row>
    <row r="2" spans="1:4" ht="5.25" customHeight="1">
      <c r="A2" s="28"/>
      <c r="B2" s="29"/>
      <c r="C2" s="28"/>
      <c r="D2" s="28"/>
    </row>
    <row r="3" spans="1:4" ht="12.75">
      <c r="A3" s="28"/>
      <c r="B3" s="30" t="s">
        <v>73</v>
      </c>
      <c r="C3" s="28"/>
      <c r="D3" s="28"/>
    </row>
    <row r="4" spans="1:4" ht="12.75">
      <c r="A4" s="28"/>
      <c r="B4" s="30" t="s">
        <v>385</v>
      </c>
      <c r="C4" s="28"/>
      <c r="D4" s="28"/>
    </row>
    <row r="5" spans="1:4" ht="12.75">
      <c r="A5" s="28"/>
      <c r="B5" s="30" t="s">
        <v>74</v>
      </c>
      <c r="C5" s="28"/>
      <c r="D5" s="28"/>
    </row>
    <row r="6" spans="1:4" ht="6" customHeight="1" thickBot="1">
      <c r="A6" s="29"/>
      <c r="B6" s="28"/>
      <c r="C6" s="28"/>
      <c r="D6" s="28"/>
    </row>
    <row r="7" spans="1:4" ht="27" thickBot="1">
      <c r="A7" s="31" t="s">
        <v>75</v>
      </c>
      <c r="B7" s="32" t="s">
        <v>29</v>
      </c>
      <c r="C7" s="32" t="s">
        <v>56</v>
      </c>
      <c r="D7" s="28"/>
    </row>
    <row r="8" spans="1:4" ht="13.5" thickBot="1">
      <c r="A8" s="33">
        <v>1</v>
      </c>
      <c r="B8" s="25">
        <v>2</v>
      </c>
      <c r="C8" s="25">
        <v>3</v>
      </c>
      <c r="D8" s="28"/>
    </row>
    <row r="9" spans="1:4" ht="13.5" thickBot="1">
      <c r="A9" s="34"/>
      <c r="B9" s="35" t="s">
        <v>57</v>
      </c>
      <c r="C9" s="35">
        <v>11498</v>
      </c>
      <c r="D9" s="28"/>
    </row>
    <row r="10" spans="1:4" ht="12.75">
      <c r="A10" s="131"/>
      <c r="B10" s="37" t="s">
        <v>58</v>
      </c>
      <c r="C10" s="131">
        <v>9194</v>
      </c>
      <c r="D10" s="28"/>
    </row>
    <row r="11" spans="1:4" ht="13.5" thickBot="1">
      <c r="A11" s="132"/>
      <c r="B11" s="38" t="s">
        <v>59</v>
      </c>
      <c r="C11" s="132"/>
      <c r="D11" s="28"/>
    </row>
    <row r="12" spans="1:4" ht="12.75">
      <c r="A12" s="131"/>
      <c r="B12" s="39" t="s">
        <v>2</v>
      </c>
      <c r="C12" s="131">
        <v>5216</v>
      </c>
      <c r="D12" s="28"/>
    </row>
    <row r="13" spans="1:4" ht="13.5" thickBot="1">
      <c r="A13" s="132"/>
      <c r="B13" s="40" t="s">
        <v>60</v>
      </c>
      <c r="C13" s="132"/>
      <c r="D13" s="28"/>
    </row>
    <row r="14" spans="1:4" ht="13.5" thickBot="1">
      <c r="A14" s="34"/>
      <c r="B14" s="41" t="s">
        <v>61</v>
      </c>
      <c r="C14" s="35"/>
      <c r="D14" s="28"/>
    </row>
    <row r="15" spans="1:4" ht="12.75">
      <c r="A15" s="131"/>
      <c r="B15" s="39" t="s">
        <v>2</v>
      </c>
      <c r="C15" s="131"/>
      <c r="D15" s="28"/>
    </row>
    <row r="16" spans="1:4" ht="13.5" thickBot="1">
      <c r="A16" s="132"/>
      <c r="B16" s="40" t="s">
        <v>60</v>
      </c>
      <c r="C16" s="132"/>
      <c r="D16" s="28"/>
    </row>
    <row r="17" spans="1:4" ht="13.5" thickBot="1">
      <c r="A17" s="34"/>
      <c r="B17" s="35" t="s">
        <v>62</v>
      </c>
      <c r="C17" s="35">
        <v>9879</v>
      </c>
      <c r="D17" s="28"/>
    </row>
    <row r="18" spans="1:4" ht="12.75">
      <c r="A18" s="131"/>
      <c r="B18" s="37" t="s">
        <v>58</v>
      </c>
      <c r="C18" s="131">
        <v>11019</v>
      </c>
      <c r="D18" s="28"/>
    </row>
    <row r="19" spans="1:4" ht="13.5" thickBot="1">
      <c r="A19" s="132"/>
      <c r="B19" s="38" t="s">
        <v>63</v>
      </c>
      <c r="C19" s="132"/>
      <c r="D19" s="28"/>
    </row>
    <row r="20" spans="1:4" ht="12.75">
      <c r="A20" s="131"/>
      <c r="B20" s="42" t="s">
        <v>2</v>
      </c>
      <c r="C20" s="131">
        <v>11019</v>
      </c>
      <c r="D20" s="28"/>
    </row>
    <row r="21" spans="1:4" ht="13.5" thickBot="1">
      <c r="A21" s="132"/>
      <c r="B21" s="43" t="s">
        <v>64</v>
      </c>
      <c r="C21" s="132"/>
      <c r="D21" s="28"/>
    </row>
    <row r="22" spans="1:4" ht="13.5" thickBot="1">
      <c r="A22" s="34"/>
      <c r="B22" s="35"/>
      <c r="C22" s="35"/>
      <c r="D22" s="28"/>
    </row>
    <row r="23" spans="1:4" ht="27" thickBot="1">
      <c r="A23" s="34"/>
      <c r="B23" s="43" t="s">
        <v>65</v>
      </c>
      <c r="C23" s="35"/>
      <c r="D23" s="28"/>
    </row>
    <row r="24" spans="1:4" ht="13.5" thickBot="1">
      <c r="A24" s="34"/>
      <c r="B24" s="38" t="s">
        <v>66</v>
      </c>
      <c r="C24" s="35"/>
      <c r="D24" s="28"/>
    </row>
    <row r="25" spans="1:4" ht="13.5" thickBot="1">
      <c r="A25" s="34"/>
      <c r="B25" s="38" t="s">
        <v>67</v>
      </c>
      <c r="C25" s="35">
        <v>3648</v>
      </c>
      <c r="D25" s="28"/>
    </row>
    <row r="26" spans="1:4" ht="13.5" thickBot="1">
      <c r="A26" s="34"/>
      <c r="B26" s="38" t="s">
        <v>68</v>
      </c>
      <c r="C26" s="35">
        <v>286</v>
      </c>
      <c r="D26" s="28"/>
    </row>
    <row r="27" spans="1:4" ht="13.5" thickBot="1">
      <c r="A27" s="34"/>
      <c r="B27" s="35" t="s">
        <v>69</v>
      </c>
      <c r="C27" s="35">
        <v>2548</v>
      </c>
      <c r="D27" s="28"/>
    </row>
    <row r="28" spans="1:4" ht="12.75">
      <c r="A28" s="131"/>
      <c r="B28" s="37" t="s">
        <v>58</v>
      </c>
      <c r="C28" s="131"/>
      <c r="D28" s="28"/>
    </row>
    <row r="29" spans="1:4" ht="13.5" thickBot="1">
      <c r="A29" s="132"/>
      <c r="B29" s="38" t="s">
        <v>70</v>
      </c>
      <c r="C29" s="132"/>
      <c r="D29" s="28"/>
    </row>
    <row r="30" spans="1:4" ht="13.5" thickBot="1">
      <c r="A30" s="34"/>
      <c r="B30" s="38" t="s">
        <v>71</v>
      </c>
      <c r="C30" s="35">
        <v>2548</v>
      </c>
      <c r="D30" s="28"/>
    </row>
    <row r="31" spans="1:4" ht="12.75">
      <c r="A31" s="131"/>
      <c r="B31" s="39" t="s">
        <v>2</v>
      </c>
      <c r="C31" s="131"/>
      <c r="D31" s="28"/>
    </row>
    <row r="32" spans="1:4" ht="13.5" thickBot="1">
      <c r="A32" s="132"/>
      <c r="B32" s="40" t="s">
        <v>72</v>
      </c>
      <c r="C32" s="132"/>
      <c r="D32" s="28"/>
    </row>
    <row r="33" spans="1:4" ht="12.75">
      <c r="A33" s="29"/>
      <c r="B33" s="28"/>
      <c r="C33" s="28"/>
      <c r="D33" s="28"/>
    </row>
    <row r="34" spans="1:4" ht="12.75">
      <c r="A34" s="28"/>
      <c r="B34" s="28"/>
      <c r="C34" s="28"/>
      <c r="D34" s="28"/>
    </row>
    <row r="35" spans="1:4" ht="12.75">
      <c r="A35" s="28"/>
      <c r="B35" s="28"/>
      <c r="C35" s="28"/>
      <c r="D35" s="28"/>
    </row>
    <row r="36" spans="1:4" ht="12.75">
      <c r="A36" s="28"/>
      <c r="B36" s="28"/>
      <c r="C36" s="28"/>
      <c r="D36" s="28"/>
    </row>
    <row r="37" spans="1:4" ht="12.75">
      <c r="A37" s="28"/>
      <c r="B37" s="28"/>
      <c r="C37" s="28"/>
      <c r="D37" s="28"/>
    </row>
    <row r="38" spans="1:4" ht="12.75">
      <c r="A38" s="28"/>
      <c r="B38" s="28"/>
      <c r="C38" s="28"/>
      <c r="D38" s="28"/>
    </row>
    <row r="39" spans="1:4" ht="12.75">
      <c r="A39" s="28"/>
      <c r="B39" s="28"/>
      <c r="C39" s="28"/>
      <c r="D39" s="28"/>
    </row>
    <row r="40" spans="1:4" ht="12.75">
      <c r="A40" s="28"/>
      <c r="B40" s="28"/>
      <c r="C40" s="28"/>
      <c r="D40" s="28"/>
    </row>
    <row r="41" spans="1:4" ht="12.75">
      <c r="A41" s="28"/>
      <c r="B41" s="28"/>
      <c r="C41" s="28"/>
      <c r="D41" s="28"/>
    </row>
    <row r="42" spans="1:4" ht="12.75">
      <c r="A42" s="28"/>
      <c r="B42" s="28"/>
      <c r="C42" s="28"/>
      <c r="D42" s="28"/>
    </row>
    <row r="43" spans="1:4" ht="12.75">
      <c r="A43" s="28"/>
      <c r="B43" s="28"/>
      <c r="C43" s="28"/>
      <c r="D43" s="28"/>
    </row>
    <row r="44" spans="1:4" ht="12.75">
      <c r="A44" s="28"/>
      <c r="B44" s="28"/>
      <c r="C44" s="28"/>
      <c r="D44" s="28"/>
    </row>
    <row r="45" spans="1:4" ht="12.75">
      <c r="A45" s="28"/>
      <c r="B45" s="28"/>
      <c r="C45" s="28"/>
      <c r="D45" s="28"/>
    </row>
    <row r="46" spans="1:4" ht="12.75">
      <c r="A46" s="28"/>
      <c r="B46" s="28"/>
      <c r="C46" s="28"/>
      <c r="D46" s="28"/>
    </row>
    <row r="47" spans="1:4" ht="12.75">
      <c r="A47" s="28"/>
      <c r="B47" s="28"/>
      <c r="C47" s="28"/>
      <c r="D47" s="28"/>
    </row>
    <row r="48" spans="1:4" ht="12.75">
      <c r="A48" s="28"/>
      <c r="B48" s="28"/>
      <c r="C48" s="28"/>
      <c r="D48" s="28"/>
    </row>
    <row r="49" spans="1:4" ht="12.75">
      <c r="A49" s="28"/>
      <c r="B49" s="28"/>
      <c r="C49" s="28"/>
      <c r="D49" s="28"/>
    </row>
    <row r="50" spans="1:4" ht="12.75">
      <c r="A50" s="28"/>
      <c r="B50" s="28"/>
      <c r="C50" s="28"/>
      <c r="D50" s="28"/>
    </row>
    <row r="51" spans="1:4" ht="12.75">
      <c r="A51" s="28"/>
      <c r="B51" s="28"/>
      <c r="C51" s="28"/>
      <c r="D51" s="28"/>
    </row>
    <row r="52" spans="1:4" ht="12.75">
      <c r="A52" s="28"/>
      <c r="B52" s="28"/>
      <c r="C52" s="28"/>
      <c r="D52" s="28"/>
    </row>
    <row r="53" spans="1:4" ht="12.75">
      <c r="A53" s="28"/>
      <c r="B53" s="28"/>
      <c r="C53" s="28"/>
      <c r="D53" s="28"/>
    </row>
    <row r="54" spans="1:4" ht="12.75">
      <c r="A54" s="28"/>
      <c r="B54" s="28"/>
      <c r="C54" s="28"/>
      <c r="D54" s="28"/>
    </row>
    <row r="55" spans="1:4" ht="12.75">
      <c r="A55" s="28"/>
      <c r="B55" s="28"/>
      <c r="C55" s="28"/>
      <c r="D55" s="28"/>
    </row>
    <row r="56" spans="1:4" ht="12.75">
      <c r="A56" s="28"/>
      <c r="B56" s="28"/>
      <c r="C56" s="28"/>
      <c r="D56" s="28"/>
    </row>
  </sheetData>
  <sheetProtection/>
  <mergeCells count="14">
    <mergeCell ref="A31:A32"/>
    <mergeCell ref="C31:C32"/>
    <mergeCell ref="A18:A19"/>
    <mergeCell ref="C18:C19"/>
    <mergeCell ref="A20:A21"/>
    <mergeCell ref="C20:C21"/>
    <mergeCell ref="A28:A29"/>
    <mergeCell ref="C28:C29"/>
    <mergeCell ref="A15:A16"/>
    <mergeCell ref="C15:C16"/>
    <mergeCell ref="A10:A11"/>
    <mergeCell ref="C10:C11"/>
    <mergeCell ref="A12:A13"/>
    <mergeCell ref="C12:C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="75" zoomScaleNormal="75" zoomScalePageLayoutView="0" workbookViewId="0" topLeftCell="A43">
      <selection activeCell="N60" sqref="N60"/>
    </sheetView>
  </sheetViews>
  <sheetFormatPr defaultColWidth="9.00390625" defaultRowHeight="12.75"/>
  <cols>
    <col min="1" max="1" width="21.375" style="0" customWidth="1"/>
    <col min="2" max="3" width="5.25390625" style="0" customWidth="1"/>
    <col min="4" max="4" width="5.50390625" style="0" customWidth="1"/>
    <col min="5" max="5" width="7.25390625" style="0" customWidth="1"/>
    <col min="6" max="6" width="13.875" style="0" customWidth="1"/>
    <col min="7" max="7" width="7.875" style="0" customWidth="1"/>
    <col min="8" max="8" width="8.75390625" style="0" customWidth="1"/>
    <col min="9" max="10" width="9.00390625" style="0" bestFit="1" customWidth="1"/>
    <col min="11" max="11" width="11.375" style="0" customWidth="1"/>
    <col min="12" max="12" width="9.00390625" style="0" bestFit="1" customWidth="1"/>
    <col min="13" max="13" width="15.00390625" style="0" customWidth="1"/>
    <col min="14" max="14" width="13.125" style="0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 t="s">
        <v>76</v>
      </c>
      <c r="O1" s="28"/>
      <c r="P1" s="28"/>
    </row>
    <row r="2" spans="1:16" ht="6" customHeight="1">
      <c r="A2" s="28"/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28"/>
    </row>
    <row r="3" spans="1:16" ht="12.75">
      <c r="A3" s="28"/>
      <c r="B3" s="28"/>
      <c r="C3" s="28"/>
      <c r="D3" s="28"/>
      <c r="E3" s="28"/>
      <c r="F3" s="28"/>
      <c r="G3" s="28"/>
      <c r="H3" s="30" t="s">
        <v>77</v>
      </c>
      <c r="I3" s="28"/>
      <c r="J3" s="28"/>
      <c r="K3" s="28"/>
      <c r="L3" s="28"/>
      <c r="M3" s="28"/>
      <c r="N3" s="28"/>
      <c r="O3" s="28"/>
      <c r="P3" s="28"/>
    </row>
    <row r="4" spans="1:16" ht="12.75">
      <c r="A4" s="28"/>
      <c r="B4" s="28"/>
      <c r="C4" s="28"/>
      <c r="D4" s="28"/>
      <c r="E4" s="28"/>
      <c r="F4" s="28"/>
      <c r="G4" s="28"/>
      <c r="H4" s="30" t="s">
        <v>78</v>
      </c>
      <c r="I4" s="28"/>
      <c r="J4" s="28"/>
      <c r="K4" s="28"/>
      <c r="L4" s="28"/>
      <c r="M4" s="28"/>
      <c r="N4" s="28"/>
      <c r="O4" s="28"/>
      <c r="P4" s="28"/>
    </row>
    <row r="5" spans="1:16" ht="12.75">
      <c r="A5" s="28"/>
      <c r="B5" s="28"/>
      <c r="C5" s="28"/>
      <c r="D5" s="28"/>
      <c r="E5" s="28"/>
      <c r="F5" s="28"/>
      <c r="G5" s="28"/>
      <c r="H5" s="30" t="s">
        <v>307</v>
      </c>
      <c r="I5" s="28"/>
      <c r="J5" s="28"/>
      <c r="K5" s="28"/>
      <c r="L5" s="28"/>
      <c r="M5" s="28"/>
      <c r="N5" s="28"/>
      <c r="O5" s="28"/>
      <c r="P5" s="28"/>
    </row>
    <row r="6" spans="1:16" ht="9" customHeight="1" thickBot="1">
      <c r="A6" s="28"/>
      <c r="B6" s="28"/>
      <c r="C6" s="28"/>
      <c r="D6" s="28"/>
      <c r="E6" s="28"/>
      <c r="F6" s="28"/>
      <c r="G6" s="28"/>
      <c r="H6" s="29"/>
      <c r="I6" s="28"/>
      <c r="J6" s="28"/>
      <c r="K6" s="28"/>
      <c r="L6" s="28"/>
      <c r="M6" s="28"/>
      <c r="N6" s="28"/>
      <c r="O6" s="28"/>
      <c r="P6" s="28"/>
    </row>
    <row r="7" spans="1:16" ht="30.75" customHeight="1" thickBot="1">
      <c r="A7" s="133" t="s">
        <v>29</v>
      </c>
      <c r="B7" s="133" t="s">
        <v>79</v>
      </c>
      <c r="C7" s="133" t="s">
        <v>318</v>
      </c>
      <c r="D7" s="133" t="s">
        <v>80</v>
      </c>
      <c r="E7" s="133" t="s">
        <v>319</v>
      </c>
      <c r="F7" s="100" t="s">
        <v>81</v>
      </c>
      <c r="G7" s="91"/>
      <c r="H7" s="91"/>
      <c r="I7" s="91"/>
      <c r="J7" s="91"/>
      <c r="K7" s="91"/>
      <c r="L7" s="91"/>
      <c r="M7" s="91"/>
      <c r="N7" s="92"/>
      <c r="O7" s="28"/>
      <c r="P7" s="28"/>
    </row>
    <row r="8" spans="1:16" ht="13.5" thickBot="1">
      <c r="A8" s="98"/>
      <c r="B8" s="98"/>
      <c r="C8" s="101"/>
      <c r="D8" s="98"/>
      <c r="E8" s="101"/>
      <c r="F8" s="133" t="s">
        <v>3</v>
      </c>
      <c r="G8" s="100" t="s">
        <v>2</v>
      </c>
      <c r="H8" s="91"/>
      <c r="I8" s="91"/>
      <c r="J8" s="91"/>
      <c r="K8" s="91"/>
      <c r="L8" s="91"/>
      <c r="M8" s="91"/>
      <c r="N8" s="92"/>
      <c r="O8" s="28"/>
      <c r="P8" s="28"/>
    </row>
    <row r="9" spans="1:16" ht="51" customHeight="1" thickBot="1">
      <c r="A9" s="98"/>
      <c r="B9" s="98"/>
      <c r="C9" s="101"/>
      <c r="D9" s="98"/>
      <c r="E9" s="101"/>
      <c r="F9" s="98"/>
      <c r="G9" s="133" t="s">
        <v>82</v>
      </c>
      <c r="H9" s="93" t="s">
        <v>83</v>
      </c>
      <c r="I9" s="133" t="s">
        <v>84</v>
      </c>
      <c r="J9" s="133" t="s">
        <v>85</v>
      </c>
      <c r="K9" s="100" t="s">
        <v>86</v>
      </c>
      <c r="L9" s="91"/>
      <c r="M9" s="91"/>
      <c r="N9" s="92"/>
      <c r="O9" s="28"/>
      <c r="P9" s="28"/>
    </row>
    <row r="10" spans="1:16" ht="36" customHeight="1" thickBot="1">
      <c r="A10" s="98"/>
      <c r="B10" s="98"/>
      <c r="C10" s="101"/>
      <c r="D10" s="98"/>
      <c r="E10" s="101"/>
      <c r="F10" s="98"/>
      <c r="G10" s="98"/>
      <c r="H10" s="94"/>
      <c r="I10" s="98"/>
      <c r="J10" s="98"/>
      <c r="K10" s="141" t="s">
        <v>3</v>
      </c>
      <c r="L10" s="133" t="s">
        <v>87</v>
      </c>
      <c r="M10" s="100" t="s">
        <v>144</v>
      </c>
      <c r="N10" s="92"/>
      <c r="O10" s="28"/>
      <c r="P10" s="28"/>
    </row>
    <row r="11" spans="1:16" ht="98.25" customHeight="1" thickBot="1">
      <c r="A11" s="99"/>
      <c r="B11" s="99"/>
      <c r="C11" s="102"/>
      <c r="D11" s="99"/>
      <c r="E11" s="102"/>
      <c r="F11" s="99"/>
      <c r="G11" s="99"/>
      <c r="H11" s="95"/>
      <c r="I11" s="99"/>
      <c r="J11" s="99"/>
      <c r="K11" s="142"/>
      <c r="L11" s="99"/>
      <c r="M11" s="25" t="s">
        <v>145</v>
      </c>
      <c r="N11" s="25" t="s">
        <v>146</v>
      </c>
      <c r="O11" s="28"/>
      <c r="P11" s="28"/>
    </row>
    <row r="12" spans="1:16" ht="13.5" thickBot="1">
      <c r="A12" s="33">
        <v>1</v>
      </c>
      <c r="B12" s="25">
        <v>2</v>
      </c>
      <c r="C12" s="25"/>
      <c r="D12" s="25">
        <v>3</v>
      </c>
      <c r="E12" s="25"/>
      <c r="F12" s="25">
        <v>4</v>
      </c>
      <c r="G12" s="25">
        <v>5</v>
      </c>
      <c r="H12" s="25">
        <v>6</v>
      </c>
      <c r="I12" s="25">
        <v>7</v>
      </c>
      <c r="J12" s="25">
        <v>8</v>
      </c>
      <c r="K12" s="25">
        <v>9</v>
      </c>
      <c r="L12" s="25">
        <v>10</v>
      </c>
      <c r="M12" s="25">
        <v>11</v>
      </c>
      <c r="N12" s="25">
        <v>12</v>
      </c>
      <c r="O12" s="28"/>
      <c r="P12" s="28"/>
    </row>
    <row r="13" spans="1:16" ht="27" thickBot="1">
      <c r="A13" s="34" t="s">
        <v>88</v>
      </c>
      <c r="B13" s="25">
        <v>100</v>
      </c>
      <c r="C13" s="25"/>
      <c r="D13" s="25" t="s">
        <v>89</v>
      </c>
      <c r="E13" s="25"/>
      <c r="F13" s="45">
        <f>F14+F17+F19</f>
        <v>40000000</v>
      </c>
      <c r="G13" s="46"/>
      <c r="H13" s="46"/>
      <c r="I13" s="46"/>
      <c r="J13" s="46"/>
      <c r="K13" s="46">
        <v>40000000</v>
      </c>
      <c r="L13" s="46"/>
      <c r="M13" s="46">
        <f>M17+M19</f>
        <v>39675000</v>
      </c>
      <c r="N13" s="46">
        <f>N14</f>
        <v>325000</v>
      </c>
      <c r="O13" s="28"/>
      <c r="P13" s="28"/>
    </row>
    <row r="14" spans="1:16" ht="12.75">
      <c r="A14" s="47" t="s">
        <v>2</v>
      </c>
      <c r="B14" s="133">
        <v>110</v>
      </c>
      <c r="C14" s="44"/>
      <c r="D14" s="131">
        <v>120</v>
      </c>
      <c r="E14" s="36"/>
      <c r="F14" s="88">
        <v>325000</v>
      </c>
      <c r="G14" s="90" t="s">
        <v>89</v>
      </c>
      <c r="H14" s="90" t="s">
        <v>89</v>
      </c>
      <c r="I14" s="90" t="s">
        <v>89</v>
      </c>
      <c r="J14" s="90" t="s">
        <v>89</v>
      </c>
      <c r="K14" s="135">
        <v>325000</v>
      </c>
      <c r="L14" s="90" t="s">
        <v>89</v>
      </c>
      <c r="M14" s="88"/>
      <c r="N14" s="88">
        <v>325000</v>
      </c>
      <c r="O14" s="28"/>
      <c r="P14" s="28"/>
    </row>
    <row r="15" spans="1:16" ht="27" thickBot="1">
      <c r="A15" s="34" t="s">
        <v>90</v>
      </c>
      <c r="B15" s="99"/>
      <c r="C15" s="33"/>
      <c r="D15" s="132"/>
      <c r="E15" s="34"/>
      <c r="F15" s="89"/>
      <c r="G15" s="134"/>
      <c r="H15" s="134"/>
      <c r="I15" s="134"/>
      <c r="J15" s="134"/>
      <c r="K15" s="136"/>
      <c r="L15" s="134"/>
      <c r="M15" s="89"/>
      <c r="N15" s="89"/>
      <c r="O15" s="28"/>
      <c r="P15" s="28"/>
    </row>
    <row r="16" spans="1:16" ht="13.5" thickBot="1">
      <c r="A16" s="34"/>
      <c r="B16" s="35"/>
      <c r="C16" s="35"/>
      <c r="D16" s="35"/>
      <c r="E16" s="35"/>
      <c r="F16" s="45"/>
      <c r="G16" s="46"/>
      <c r="H16" s="46"/>
      <c r="I16" s="46"/>
      <c r="J16" s="46"/>
      <c r="K16" s="46"/>
      <c r="L16" s="46"/>
      <c r="M16" s="45"/>
      <c r="N16" s="45"/>
      <c r="O16" s="28"/>
      <c r="P16" s="28"/>
    </row>
    <row r="17" spans="1:16" ht="27" thickBot="1">
      <c r="A17" s="34" t="s">
        <v>91</v>
      </c>
      <c r="B17" s="25">
        <v>120</v>
      </c>
      <c r="C17" s="25"/>
      <c r="D17" s="35">
        <v>130</v>
      </c>
      <c r="E17" s="35"/>
      <c r="F17" s="45">
        <f>M17</f>
        <v>39625000</v>
      </c>
      <c r="G17" s="46"/>
      <c r="H17" s="48" t="s">
        <v>89</v>
      </c>
      <c r="I17" s="48" t="s">
        <v>89</v>
      </c>
      <c r="J17" s="46"/>
      <c r="K17" s="46">
        <v>39625000</v>
      </c>
      <c r="L17" s="46"/>
      <c r="M17" s="45">
        <v>39625000</v>
      </c>
      <c r="N17" s="45"/>
      <c r="O17" s="28"/>
      <c r="P17" s="28"/>
    </row>
    <row r="18" spans="1:16" ht="13.5" thickBot="1">
      <c r="A18" s="34"/>
      <c r="B18" s="35"/>
      <c r="C18" s="35"/>
      <c r="D18" s="35"/>
      <c r="E18" s="35"/>
      <c r="F18" s="45"/>
      <c r="G18" s="46"/>
      <c r="H18" s="46"/>
      <c r="I18" s="46"/>
      <c r="J18" s="46"/>
      <c r="K18" s="46"/>
      <c r="L18" s="46"/>
      <c r="M18" s="45"/>
      <c r="N18" s="45"/>
      <c r="O18" s="28"/>
      <c r="P18" s="28"/>
    </row>
    <row r="19" spans="1:16" ht="39.75" thickBot="1">
      <c r="A19" s="34" t="s">
        <v>92</v>
      </c>
      <c r="B19" s="25">
        <v>130</v>
      </c>
      <c r="C19" s="25"/>
      <c r="D19" s="35">
        <v>130</v>
      </c>
      <c r="E19" s="35"/>
      <c r="F19" s="45">
        <v>50000</v>
      </c>
      <c r="G19" s="48" t="s">
        <v>89</v>
      </c>
      <c r="H19" s="48" t="s">
        <v>89</v>
      </c>
      <c r="I19" s="48" t="s">
        <v>89</v>
      </c>
      <c r="J19" s="48" t="s">
        <v>89</v>
      </c>
      <c r="K19" s="46"/>
      <c r="L19" s="48" t="s">
        <v>89</v>
      </c>
      <c r="M19" s="45">
        <v>50000</v>
      </c>
      <c r="N19" s="45"/>
      <c r="O19" s="28"/>
      <c r="P19" s="28" t="s">
        <v>317</v>
      </c>
    </row>
    <row r="20" spans="1:16" ht="69" customHeight="1" thickBot="1">
      <c r="A20" s="34" t="s">
        <v>93</v>
      </c>
      <c r="B20" s="25">
        <v>140</v>
      </c>
      <c r="C20" s="25"/>
      <c r="D20" s="35"/>
      <c r="E20" s="35"/>
      <c r="F20" s="35"/>
      <c r="G20" s="25" t="s">
        <v>89</v>
      </c>
      <c r="H20" s="25" t="s">
        <v>89</v>
      </c>
      <c r="I20" s="25" t="s">
        <v>89</v>
      </c>
      <c r="J20" s="25" t="s">
        <v>89</v>
      </c>
      <c r="K20" s="35"/>
      <c r="L20" s="25" t="s">
        <v>89</v>
      </c>
      <c r="M20" s="25"/>
      <c r="N20" s="25"/>
      <c r="O20" s="28"/>
      <c r="P20" s="28"/>
    </row>
    <row r="21" spans="1:16" ht="39.75" thickBot="1">
      <c r="A21" s="34" t="s">
        <v>94</v>
      </c>
      <c r="B21" s="25">
        <v>150</v>
      </c>
      <c r="C21" s="25"/>
      <c r="D21" s="35"/>
      <c r="E21" s="35"/>
      <c r="F21" s="35"/>
      <c r="G21" s="25" t="s">
        <v>89</v>
      </c>
      <c r="H21" s="35"/>
      <c r="I21" s="35"/>
      <c r="J21" s="25" t="s">
        <v>89</v>
      </c>
      <c r="K21" s="25" t="s">
        <v>89</v>
      </c>
      <c r="L21" s="25" t="s">
        <v>89</v>
      </c>
      <c r="M21" s="25"/>
      <c r="N21" s="25"/>
      <c r="O21" s="28"/>
      <c r="P21" s="28"/>
    </row>
    <row r="22" spans="1:16" ht="13.5" thickBot="1">
      <c r="A22" s="34" t="s">
        <v>95</v>
      </c>
      <c r="B22" s="25">
        <v>160</v>
      </c>
      <c r="C22" s="25"/>
      <c r="D22" s="35"/>
      <c r="E22" s="35"/>
      <c r="F22" s="35"/>
      <c r="G22" s="25" t="s">
        <v>89</v>
      </c>
      <c r="H22" s="25" t="s">
        <v>89</v>
      </c>
      <c r="I22" s="25" t="s">
        <v>89</v>
      </c>
      <c r="J22" s="25" t="s">
        <v>89</v>
      </c>
      <c r="K22" s="35"/>
      <c r="L22" s="35"/>
      <c r="M22" s="35"/>
      <c r="N22" s="35"/>
      <c r="O22" s="28"/>
      <c r="P22" s="28"/>
    </row>
    <row r="23" spans="1:16" ht="27" thickBot="1">
      <c r="A23" s="34" t="s">
        <v>96</v>
      </c>
      <c r="B23" s="25">
        <v>180</v>
      </c>
      <c r="C23" s="25"/>
      <c r="D23" s="25" t="s">
        <v>89</v>
      </c>
      <c r="E23" s="25"/>
      <c r="F23" s="35"/>
      <c r="G23" s="25" t="s">
        <v>89</v>
      </c>
      <c r="H23" s="25" t="s">
        <v>89</v>
      </c>
      <c r="I23" s="25" t="s">
        <v>89</v>
      </c>
      <c r="J23" s="25" t="s">
        <v>89</v>
      </c>
      <c r="K23" s="35"/>
      <c r="L23" s="25" t="s">
        <v>89</v>
      </c>
      <c r="M23" s="25"/>
      <c r="N23" s="25"/>
      <c r="O23" s="28"/>
      <c r="P23" s="28"/>
    </row>
    <row r="24" spans="1:16" ht="13.5" thickBo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8"/>
      <c r="P24" s="28"/>
    </row>
    <row r="25" spans="1:16" ht="27" thickBot="1">
      <c r="A25" s="34" t="s">
        <v>97</v>
      </c>
      <c r="B25" s="25">
        <v>200</v>
      </c>
      <c r="C25" s="25"/>
      <c r="D25" s="25" t="s">
        <v>89</v>
      </c>
      <c r="E25" s="25"/>
      <c r="F25" s="46">
        <f>F26+F32+F37+F41+F42+F30</f>
        <v>40000000</v>
      </c>
      <c r="G25" s="46"/>
      <c r="H25" s="46"/>
      <c r="I25" s="46"/>
      <c r="J25" s="46"/>
      <c r="K25" s="46">
        <f>K26+K30+K32+K37+K41+K42</f>
        <v>40000000</v>
      </c>
      <c r="L25" s="46"/>
      <c r="M25" s="46">
        <f>M26+M30+M32+M37+M41+M42</f>
        <v>39850000</v>
      </c>
      <c r="N25" s="46">
        <f>N26+N42</f>
        <v>150000</v>
      </c>
      <c r="O25" s="28"/>
      <c r="P25" s="28"/>
    </row>
    <row r="26" spans="1:16" ht="27" thickBot="1">
      <c r="A26" s="34" t="s">
        <v>98</v>
      </c>
      <c r="B26" s="25">
        <v>210</v>
      </c>
      <c r="C26" s="25"/>
      <c r="D26" s="35"/>
      <c r="E26" s="35"/>
      <c r="F26" s="46">
        <f>F27+F29</f>
        <v>27018000</v>
      </c>
      <c r="G26" s="46"/>
      <c r="H26" s="46"/>
      <c r="I26" s="46"/>
      <c r="J26" s="46"/>
      <c r="K26" s="46">
        <f>F26</f>
        <v>27018000</v>
      </c>
      <c r="L26" s="46"/>
      <c r="M26" s="46">
        <f>K26-N26</f>
        <v>26918000</v>
      </c>
      <c r="N26" s="46">
        <v>100000</v>
      </c>
      <c r="O26" s="28"/>
      <c r="P26" s="28"/>
    </row>
    <row r="27" spans="1:16" ht="12.75">
      <c r="A27" s="47" t="s">
        <v>58</v>
      </c>
      <c r="B27" s="133">
        <v>211</v>
      </c>
      <c r="C27" s="133">
        <v>111</v>
      </c>
      <c r="D27" s="131">
        <v>211</v>
      </c>
      <c r="E27" s="96" t="s">
        <v>320</v>
      </c>
      <c r="F27" s="135">
        <v>26900000</v>
      </c>
      <c r="G27" s="135"/>
      <c r="H27" s="135"/>
      <c r="I27" s="135"/>
      <c r="J27" s="135"/>
      <c r="K27" s="135">
        <f>F27</f>
        <v>26900000</v>
      </c>
      <c r="L27" s="135"/>
      <c r="M27" s="135">
        <f>K27-N27</f>
        <v>26800000</v>
      </c>
      <c r="N27" s="135">
        <v>100000</v>
      </c>
      <c r="O27" s="28"/>
      <c r="P27" s="28"/>
    </row>
    <row r="28" spans="1:16" ht="13.5" thickBot="1">
      <c r="A28" s="50" t="s">
        <v>305</v>
      </c>
      <c r="B28" s="99"/>
      <c r="C28" s="102"/>
      <c r="D28" s="132"/>
      <c r="E28" s="97"/>
      <c r="F28" s="136"/>
      <c r="G28" s="136"/>
      <c r="H28" s="136"/>
      <c r="I28" s="136"/>
      <c r="J28" s="136"/>
      <c r="K28" s="136"/>
      <c r="L28" s="136"/>
      <c r="M28" s="136"/>
      <c r="N28" s="136"/>
      <c r="O28" s="28"/>
      <c r="P28" s="28"/>
    </row>
    <row r="29" spans="1:16" ht="28.5" customHeight="1" thickBot="1">
      <c r="A29" s="33" t="s">
        <v>304</v>
      </c>
      <c r="B29" s="25">
        <v>212</v>
      </c>
      <c r="C29" s="25">
        <v>112</v>
      </c>
      <c r="D29" s="35">
        <v>212</v>
      </c>
      <c r="E29" s="51" t="s">
        <v>320</v>
      </c>
      <c r="F29" s="46">
        <v>118000</v>
      </c>
      <c r="G29" s="46"/>
      <c r="H29" s="46"/>
      <c r="I29" s="46"/>
      <c r="J29" s="46"/>
      <c r="K29" s="46">
        <f>F29</f>
        <v>118000</v>
      </c>
      <c r="L29" s="46"/>
      <c r="M29" s="46">
        <v>118000</v>
      </c>
      <c r="N29" s="46"/>
      <c r="O29" s="28"/>
      <c r="P29" s="28"/>
    </row>
    <row r="30" spans="1:16" ht="27" thickBot="1">
      <c r="A30" s="34" t="s">
        <v>306</v>
      </c>
      <c r="B30" s="25">
        <v>220</v>
      </c>
      <c r="C30" s="25">
        <v>119</v>
      </c>
      <c r="D30" s="35">
        <v>213</v>
      </c>
      <c r="E30" s="51" t="s">
        <v>320</v>
      </c>
      <c r="F30" s="46">
        <v>8000000</v>
      </c>
      <c r="G30" s="46"/>
      <c r="H30" s="46"/>
      <c r="I30" s="46"/>
      <c r="J30" s="46"/>
      <c r="K30" s="46">
        <v>8000000</v>
      </c>
      <c r="L30" s="46"/>
      <c r="M30" s="46">
        <v>8000000</v>
      </c>
      <c r="N30" s="46"/>
      <c r="O30" s="28"/>
      <c r="P30" s="28"/>
    </row>
    <row r="31" spans="1:16" ht="13.5" thickBot="1">
      <c r="A31" s="52"/>
      <c r="B31" s="35"/>
      <c r="C31" s="35"/>
      <c r="D31" s="35"/>
      <c r="E31" s="51"/>
      <c r="F31" s="46"/>
      <c r="G31" s="46"/>
      <c r="H31" s="46"/>
      <c r="I31" s="46"/>
      <c r="J31" s="46"/>
      <c r="K31" s="46"/>
      <c r="L31" s="46"/>
      <c r="M31" s="46"/>
      <c r="N31" s="46"/>
      <c r="O31" s="28"/>
      <c r="P31" s="28"/>
    </row>
    <row r="32" spans="1:16" ht="27" thickBot="1">
      <c r="A32" s="34" t="s">
        <v>99</v>
      </c>
      <c r="B32" s="25">
        <v>230</v>
      </c>
      <c r="C32" s="25"/>
      <c r="D32" s="35"/>
      <c r="E32" s="51"/>
      <c r="F32" s="46">
        <v>212000</v>
      </c>
      <c r="G32" s="46"/>
      <c r="H32" s="46"/>
      <c r="I32" s="46"/>
      <c r="J32" s="46"/>
      <c r="K32" s="46">
        <v>212000</v>
      </c>
      <c r="L32" s="46"/>
      <c r="M32" s="46">
        <v>212000</v>
      </c>
      <c r="N32" s="46"/>
      <c r="O32" s="28"/>
      <c r="P32" s="28"/>
    </row>
    <row r="33" spans="1:16" ht="13.5" thickBot="1">
      <c r="A33" s="53" t="s">
        <v>58</v>
      </c>
      <c r="B33" s="25"/>
      <c r="C33" s="25"/>
      <c r="D33" s="35"/>
      <c r="E33" s="51"/>
      <c r="F33" s="46"/>
      <c r="G33" s="46"/>
      <c r="H33" s="46"/>
      <c r="I33" s="46"/>
      <c r="J33" s="46"/>
      <c r="K33" s="46"/>
      <c r="L33" s="46"/>
      <c r="M33" s="46"/>
      <c r="N33" s="46"/>
      <c r="O33" s="28"/>
      <c r="P33" s="28"/>
    </row>
    <row r="34" spans="1:16" ht="13.5" thickBot="1">
      <c r="A34" s="54" t="s">
        <v>321</v>
      </c>
      <c r="B34" s="25"/>
      <c r="C34" s="25">
        <v>851</v>
      </c>
      <c r="D34" s="35">
        <v>290</v>
      </c>
      <c r="E34" s="51" t="s">
        <v>320</v>
      </c>
      <c r="F34" s="46">
        <v>122000</v>
      </c>
      <c r="G34" s="46"/>
      <c r="H34" s="46"/>
      <c r="I34" s="46"/>
      <c r="J34" s="46"/>
      <c r="K34" s="46">
        <v>122000</v>
      </c>
      <c r="L34" s="46"/>
      <c r="M34" s="46">
        <v>122000</v>
      </c>
      <c r="N34" s="46"/>
      <c r="O34" s="28"/>
      <c r="P34" s="28"/>
    </row>
    <row r="35" spans="1:16" ht="27" thickBot="1">
      <c r="A35" s="53" t="s">
        <v>322</v>
      </c>
      <c r="B35" s="25"/>
      <c r="C35" s="25">
        <v>852</v>
      </c>
      <c r="D35" s="35">
        <v>290</v>
      </c>
      <c r="E35" s="51" t="s">
        <v>320</v>
      </c>
      <c r="F35" s="46">
        <v>90000</v>
      </c>
      <c r="G35" s="46"/>
      <c r="H35" s="46"/>
      <c r="I35" s="46"/>
      <c r="J35" s="46"/>
      <c r="K35" s="46">
        <v>90000</v>
      </c>
      <c r="L35" s="46"/>
      <c r="M35" s="46">
        <v>90000</v>
      </c>
      <c r="N35" s="46"/>
      <c r="O35" s="28"/>
      <c r="P35" s="28"/>
    </row>
    <row r="36" spans="1:16" ht="13.5" thickBot="1">
      <c r="A36" s="55"/>
      <c r="B36" s="35"/>
      <c r="C36" s="35"/>
      <c r="D36" s="35"/>
      <c r="E36" s="51"/>
      <c r="F36" s="46"/>
      <c r="G36" s="46"/>
      <c r="H36" s="46"/>
      <c r="I36" s="46"/>
      <c r="J36" s="46"/>
      <c r="K36" s="46"/>
      <c r="L36" s="46"/>
      <c r="M36" s="46"/>
      <c r="N36" s="46"/>
      <c r="O36" s="28"/>
      <c r="P36" s="28"/>
    </row>
    <row r="37" spans="1:16" ht="12.75">
      <c r="A37" s="53" t="s">
        <v>100</v>
      </c>
      <c r="B37" s="133">
        <v>240</v>
      </c>
      <c r="C37" s="133">
        <v>853</v>
      </c>
      <c r="D37" s="131">
        <v>290</v>
      </c>
      <c r="E37" s="96" t="s">
        <v>320</v>
      </c>
      <c r="F37" s="135">
        <v>190000</v>
      </c>
      <c r="G37" s="135"/>
      <c r="H37" s="135"/>
      <c r="I37" s="135"/>
      <c r="J37" s="135"/>
      <c r="K37" s="135">
        <v>190000</v>
      </c>
      <c r="L37" s="135"/>
      <c r="M37" s="135">
        <v>190000</v>
      </c>
      <c r="N37" s="135"/>
      <c r="O37" s="28"/>
      <c r="P37" s="28"/>
    </row>
    <row r="38" spans="1:16" ht="12.75">
      <c r="A38" s="53" t="s">
        <v>101</v>
      </c>
      <c r="B38" s="98"/>
      <c r="C38" s="101"/>
      <c r="D38" s="137"/>
      <c r="E38" s="139"/>
      <c r="F38" s="138"/>
      <c r="G38" s="138"/>
      <c r="H38" s="138"/>
      <c r="I38" s="138"/>
      <c r="J38" s="138"/>
      <c r="K38" s="138"/>
      <c r="L38" s="138"/>
      <c r="M38" s="138"/>
      <c r="N38" s="138"/>
      <c r="O38" s="28"/>
      <c r="P38" s="28"/>
    </row>
    <row r="39" spans="1:16" ht="13.5" thickBot="1">
      <c r="A39" s="34" t="s">
        <v>102</v>
      </c>
      <c r="B39" s="99"/>
      <c r="C39" s="102"/>
      <c r="D39" s="132"/>
      <c r="E39" s="140"/>
      <c r="F39" s="136"/>
      <c r="G39" s="136"/>
      <c r="H39" s="136"/>
      <c r="I39" s="136"/>
      <c r="J39" s="136"/>
      <c r="K39" s="136"/>
      <c r="L39" s="136"/>
      <c r="M39" s="136"/>
      <c r="N39" s="136"/>
      <c r="O39" s="28"/>
      <c r="P39" s="28"/>
    </row>
    <row r="40" spans="1:16" ht="13.5" thickBot="1">
      <c r="A40" s="34"/>
      <c r="B40" s="35"/>
      <c r="C40" s="35"/>
      <c r="D40" s="35"/>
      <c r="E40" s="51"/>
      <c r="F40" s="46"/>
      <c r="G40" s="46"/>
      <c r="H40" s="46"/>
      <c r="I40" s="46"/>
      <c r="J40" s="46"/>
      <c r="K40" s="46"/>
      <c r="L40" s="46"/>
      <c r="M40" s="46"/>
      <c r="N40" s="46"/>
      <c r="O40" s="28"/>
      <c r="P40" s="28"/>
    </row>
    <row r="41" spans="1:16" ht="39.75" thickBot="1">
      <c r="A41" s="34" t="s">
        <v>103</v>
      </c>
      <c r="B41" s="25">
        <v>250</v>
      </c>
      <c r="C41" s="25">
        <v>853</v>
      </c>
      <c r="D41" s="35">
        <v>290</v>
      </c>
      <c r="E41" s="51" t="s">
        <v>320</v>
      </c>
      <c r="F41" s="46">
        <v>10000</v>
      </c>
      <c r="G41" s="46"/>
      <c r="H41" s="46"/>
      <c r="I41" s="46"/>
      <c r="J41" s="46"/>
      <c r="K41" s="46">
        <v>10000</v>
      </c>
      <c r="L41" s="46"/>
      <c r="M41" s="46">
        <v>10000</v>
      </c>
      <c r="N41" s="46"/>
      <c r="O41" s="28"/>
      <c r="P41" s="28"/>
    </row>
    <row r="42" spans="1:16" ht="39.75" thickBot="1">
      <c r="A42" s="34" t="s">
        <v>104</v>
      </c>
      <c r="B42" s="25">
        <v>260</v>
      </c>
      <c r="C42" s="25"/>
      <c r="D42" s="25" t="s">
        <v>89</v>
      </c>
      <c r="E42" s="56"/>
      <c r="F42" s="46">
        <v>4570000</v>
      </c>
      <c r="G42" s="46"/>
      <c r="H42" s="46"/>
      <c r="I42" s="46"/>
      <c r="J42" s="46"/>
      <c r="K42" s="46">
        <v>4570000</v>
      </c>
      <c r="L42" s="46"/>
      <c r="M42" s="46">
        <v>4520000</v>
      </c>
      <c r="N42" s="46">
        <v>50000</v>
      </c>
      <c r="O42" s="28"/>
      <c r="P42" s="28"/>
    </row>
    <row r="43" spans="1:16" ht="13.5" thickBot="1">
      <c r="A43" s="34" t="s">
        <v>323</v>
      </c>
      <c r="B43" s="25"/>
      <c r="C43" s="25">
        <v>244</v>
      </c>
      <c r="D43" s="25">
        <v>221</v>
      </c>
      <c r="E43" s="56" t="s">
        <v>324</v>
      </c>
      <c r="F43" s="46">
        <v>160000</v>
      </c>
      <c r="G43" s="46"/>
      <c r="H43" s="46"/>
      <c r="I43" s="46"/>
      <c r="J43" s="46"/>
      <c r="K43" s="46">
        <v>160000</v>
      </c>
      <c r="L43" s="46"/>
      <c r="M43" s="46">
        <v>160000</v>
      </c>
      <c r="N43" s="46"/>
      <c r="O43" s="28"/>
      <c r="P43" s="28"/>
    </row>
    <row r="44" spans="1:16" ht="13.5" thickBot="1">
      <c r="A44" s="34" t="s">
        <v>325</v>
      </c>
      <c r="B44" s="25"/>
      <c r="C44" s="25">
        <v>244</v>
      </c>
      <c r="D44" s="25">
        <v>222</v>
      </c>
      <c r="E44" s="56" t="s">
        <v>320</v>
      </c>
      <c r="F44" s="46">
        <v>150000</v>
      </c>
      <c r="G44" s="46"/>
      <c r="H44" s="46"/>
      <c r="I44" s="46"/>
      <c r="J44" s="46"/>
      <c r="K44" s="46">
        <v>150000</v>
      </c>
      <c r="L44" s="46"/>
      <c r="M44" s="46">
        <v>150000</v>
      </c>
      <c r="N44" s="46"/>
      <c r="O44" s="28"/>
      <c r="P44" s="28"/>
    </row>
    <row r="45" spans="1:16" ht="13.5" thickBot="1">
      <c r="A45" s="34" t="s">
        <v>326</v>
      </c>
      <c r="B45" s="25"/>
      <c r="C45" s="25">
        <v>244</v>
      </c>
      <c r="D45" s="25">
        <v>223</v>
      </c>
      <c r="E45" s="56" t="s">
        <v>327</v>
      </c>
      <c r="F45" s="46">
        <v>630000</v>
      </c>
      <c r="G45" s="46"/>
      <c r="H45" s="46"/>
      <c r="I45" s="46"/>
      <c r="J45" s="46"/>
      <c r="K45" s="46">
        <v>630000</v>
      </c>
      <c r="L45" s="46"/>
      <c r="M45" s="46">
        <v>630000</v>
      </c>
      <c r="N45" s="46"/>
      <c r="O45" s="28"/>
      <c r="P45" s="28"/>
    </row>
    <row r="46" spans="1:16" ht="27" thickBot="1">
      <c r="A46" s="34" t="s">
        <v>328</v>
      </c>
      <c r="B46" s="25"/>
      <c r="C46" s="25">
        <v>244</v>
      </c>
      <c r="D46" s="25">
        <v>225</v>
      </c>
      <c r="E46" s="56" t="s">
        <v>320</v>
      </c>
      <c r="F46" s="46">
        <v>430000</v>
      </c>
      <c r="G46" s="46"/>
      <c r="H46" s="46"/>
      <c r="I46" s="46"/>
      <c r="J46" s="46"/>
      <c r="K46" s="46">
        <v>430000</v>
      </c>
      <c r="L46" s="46"/>
      <c r="M46" s="46">
        <v>430000</v>
      </c>
      <c r="N46" s="46"/>
      <c r="O46" s="28"/>
      <c r="P46" s="28"/>
    </row>
    <row r="47" spans="1:16" ht="13.5" thickBot="1">
      <c r="A47" s="34" t="s">
        <v>329</v>
      </c>
      <c r="B47" s="25"/>
      <c r="C47" s="25">
        <v>244</v>
      </c>
      <c r="D47" s="25">
        <v>226</v>
      </c>
      <c r="E47" s="56" t="s">
        <v>320</v>
      </c>
      <c r="F47" s="46">
        <v>2300000</v>
      </c>
      <c r="G47" s="46"/>
      <c r="H47" s="46"/>
      <c r="I47" s="46"/>
      <c r="J47" s="46"/>
      <c r="K47" s="46">
        <v>2300000</v>
      </c>
      <c r="L47" s="46"/>
      <c r="M47" s="46">
        <v>2250000</v>
      </c>
      <c r="N47" s="46">
        <v>50000</v>
      </c>
      <c r="O47" s="28"/>
      <c r="P47" s="28"/>
    </row>
    <row r="48" spans="1:16" ht="27" thickBot="1">
      <c r="A48" s="34" t="s">
        <v>330</v>
      </c>
      <c r="B48" s="25"/>
      <c r="C48" s="25">
        <v>244</v>
      </c>
      <c r="D48" s="25">
        <v>310</v>
      </c>
      <c r="E48" s="56" t="s">
        <v>320</v>
      </c>
      <c r="F48" s="46">
        <v>200000</v>
      </c>
      <c r="G48" s="46"/>
      <c r="H48" s="46"/>
      <c r="I48" s="46"/>
      <c r="J48" s="46"/>
      <c r="K48" s="46">
        <v>200000</v>
      </c>
      <c r="L48" s="46"/>
      <c r="M48" s="46">
        <v>200000</v>
      </c>
      <c r="N48" s="46"/>
      <c r="O48" s="28"/>
      <c r="P48" s="28"/>
    </row>
    <row r="49" spans="1:16" ht="27" thickBot="1">
      <c r="A49" s="34" t="s">
        <v>331</v>
      </c>
      <c r="B49" s="25"/>
      <c r="C49" s="25">
        <v>244</v>
      </c>
      <c r="D49" s="25">
        <v>340</v>
      </c>
      <c r="E49" s="56" t="s">
        <v>320</v>
      </c>
      <c r="F49" s="46">
        <v>700000</v>
      </c>
      <c r="G49" s="46"/>
      <c r="H49" s="46"/>
      <c r="I49" s="46"/>
      <c r="J49" s="46"/>
      <c r="K49" s="46">
        <v>700000</v>
      </c>
      <c r="L49" s="46"/>
      <c r="M49" s="46">
        <v>700000</v>
      </c>
      <c r="N49" s="46"/>
      <c r="O49" s="28"/>
      <c r="P49" s="28"/>
    </row>
    <row r="50" spans="1:16" ht="13.5" thickBot="1">
      <c r="A50" s="34"/>
      <c r="B50" s="35"/>
      <c r="C50" s="35"/>
      <c r="D50" s="35"/>
      <c r="E50" s="51"/>
      <c r="F50" s="35"/>
      <c r="G50" s="35"/>
      <c r="H50" s="35"/>
      <c r="I50" s="35"/>
      <c r="J50" s="35"/>
      <c r="K50" s="35"/>
      <c r="L50" s="35"/>
      <c r="M50" s="35"/>
      <c r="N50" s="35"/>
      <c r="O50" s="28"/>
      <c r="P50" s="28"/>
    </row>
    <row r="51" spans="1:16" ht="39.75" thickBot="1">
      <c r="A51" s="34" t="s">
        <v>105</v>
      </c>
      <c r="B51" s="25">
        <v>300</v>
      </c>
      <c r="C51" s="25"/>
      <c r="D51" s="25" t="s">
        <v>89</v>
      </c>
      <c r="E51" s="56"/>
      <c r="F51" s="35"/>
      <c r="G51" s="35"/>
      <c r="H51" s="35"/>
      <c r="I51" s="35"/>
      <c r="J51" s="35"/>
      <c r="K51" s="35"/>
      <c r="L51" s="35"/>
      <c r="M51" s="35"/>
      <c r="N51" s="35"/>
      <c r="O51" s="28"/>
      <c r="P51" s="28"/>
    </row>
    <row r="52" spans="1:16" ht="12.75">
      <c r="A52" s="53" t="s">
        <v>58</v>
      </c>
      <c r="B52" s="133">
        <v>310</v>
      </c>
      <c r="C52" s="44"/>
      <c r="D52" s="131"/>
      <c r="E52" s="49"/>
      <c r="F52" s="131"/>
      <c r="G52" s="131"/>
      <c r="H52" s="131"/>
      <c r="I52" s="131"/>
      <c r="J52" s="131"/>
      <c r="K52" s="131"/>
      <c r="L52" s="131"/>
      <c r="M52" s="131"/>
      <c r="N52" s="131"/>
      <c r="O52" s="28"/>
      <c r="P52" s="28"/>
    </row>
    <row r="53" spans="1:16" ht="27" thickBot="1">
      <c r="A53" s="34" t="s">
        <v>106</v>
      </c>
      <c r="B53" s="99"/>
      <c r="C53" s="33"/>
      <c r="D53" s="132"/>
      <c r="E53" s="57"/>
      <c r="F53" s="132"/>
      <c r="G53" s="132"/>
      <c r="H53" s="132"/>
      <c r="I53" s="132"/>
      <c r="J53" s="132"/>
      <c r="K53" s="132"/>
      <c r="L53" s="132"/>
      <c r="M53" s="132"/>
      <c r="N53" s="132"/>
      <c r="O53" s="28"/>
      <c r="P53" s="28"/>
    </row>
    <row r="54" spans="1:16" ht="13.5" thickBot="1">
      <c r="A54" s="34" t="s">
        <v>107</v>
      </c>
      <c r="B54" s="25">
        <v>320</v>
      </c>
      <c r="C54" s="25"/>
      <c r="D54" s="35"/>
      <c r="E54" s="51"/>
      <c r="F54" s="35"/>
      <c r="G54" s="35"/>
      <c r="H54" s="35"/>
      <c r="I54" s="35"/>
      <c r="J54" s="35"/>
      <c r="K54" s="35"/>
      <c r="L54" s="35"/>
      <c r="M54" s="35"/>
      <c r="N54" s="35"/>
      <c r="O54" s="28"/>
      <c r="P54" s="28"/>
    </row>
    <row r="55" spans="1:16" ht="27" thickBot="1">
      <c r="A55" s="34" t="s">
        <v>108</v>
      </c>
      <c r="B55" s="25">
        <v>400</v>
      </c>
      <c r="C55" s="25"/>
      <c r="D55" s="35"/>
      <c r="E55" s="51"/>
      <c r="F55" s="35"/>
      <c r="G55" s="35"/>
      <c r="H55" s="35"/>
      <c r="I55" s="35"/>
      <c r="J55" s="35"/>
      <c r="K55" s="35"/>
      <c r="L55" s="35"/>
      <c r="M55" s="35"/>
      <c r="N55" s="35"/>
      <c r="O55" s="28"/>
      <c r="P55" s="28"/>
    </row>
    <row r="56" spans="1:16" ht="12.75">
      <c r="A56" s="53" t="s">
        <v>109</v>
      </c>
      <c r="B56" s="133">
        <v>410</v>
      </c>
      <c r="C56" s="44"/>
      <c r="D56" s="131"/>
      <c r="E56" s="49"/>
      <c r="F56" s="131"/>
      <c r="G56" s="131"/>
      <c r="H56" s="131"/>
      <c r="I56" s="131"/>
      <c r="J56" s="131"/>
      <c r="K56" s="131"/>
      <c r="L56" s="131"/>
      <c r="M56" s="131"/>
      <c r="N56" s="131"/>
      <c r="O56" s="28"/>
      <c r="P56" s="28"/>
    </row>
    <row r="57" spans="1:16" ht="27" thickBot="1">
      <c r="A57" s="34" t="s">
        <v>110</v>
      </c>
      <c r="B57" s="99"/>
      <c r="C57" s="33"/>
      <c r="D57" s="132"/>
      <c r="E57" s="57"/>
      <c r="F57" s="132"/>
      <c r="G57" s="132"/>
      <c r="H57" s="132"/>
      <c r="I57" s="132"/>
      <c r="J57" s="132"/>
      <c r="K57" s="132"/>
      <c r="L57" s="132"/>
      <c r="M57" s="132"/>
      <c r="N57" s="132"/>
      <c r="O57" s="28"/>
      <c r="P57" s="28"/>
    </row>
    <row r="58" spans="1:16" ht="13.5" thickBot="1">
      <c r="A58" s="34" t="s">
        <v>111</v>
      </c>
      <c r="B58" s="25">
        <v>420</v>
      </c>
      <c r="C58" s="25"/>
      <c r="D58" s="35"/>
      <c r="E58" s="51"/>
      <c r="F58" s="35"/>
      <c r="G58" s="35"/>
      <c r="H58" s="35"/>
      <c r="I58" s="35"/>
      <c r="J58" s="35"/>
      <c r="K58" s="35"/>
      <c r="L58" s="35"/>
      <c r="M58" s="35"/>
      <c r="N58" s="35"/>
      <c r="O58" s="28"/>
      <c r="P58" s="28"/>
    </row>
    <row r="59" spans="1:16" ht="27" thickBot="1">
      <c r="A59" s="34" t="s">
        <v>112</v>
      </c>
      <c r="B59" s="25">
        <v>500</v>
      </c>
      <c r="C59" s="25"/>
      <c r="D59" s="25" t="s">
        <v>89</v>
      </c>
      <c r="E59" s="56"/>
      <c r="F59" s="58">
        <f>M59+N59</f>
        <v>11019372.05</v>
      </c>
      <c r="G59" s="58"/>
      <c r="H59" s="58"/>
      <c r="I59" s="58"/>
      <c r="J59" s="58"/>
      <c r="K59" s="58"/>
      <c r="L59" s="58"/>
      <c r="M59" s="58">
        <v>4481052.65</v>
      </c>
      <c r="N59" s="58">
        <v>6538319.4</v>
      </c>
      <c r="O59" s="28"/>
      <c r="P59" s="28"/>
    </row>
    <row r="60" spans="1:16" ht="27" thickBot="1">
      <c r="A60" s="34" t="s">
        <v>113</v>
      </c>
      <c r="B60" s="25">
        <v>600</v>
      </c>
      <c r="C60" s="25"/>
      <c r="D60" s="25" t="s">
        <v>89</v>
      </c>
      <c r="E60" s="56"/>
      <c r="F60" s="58">
        <f>M60+N60</f>
        <v>11019372.049999999</v>
      </c>
      <c r="G60" s="35"/>
      <c r="H60" s="35"/>
      <c r="I60" s="35"/>
      <c r="J60" s="35"/>
      <c r="K60" s="35"/>
      <c r="L60" s="35"/>
      <c r="M60" s="58">
        <f>M59+M13-M25</f>
        <v>4306052.6499999985</v>
      </c>
      <c r="N60" s="58">
        <f>N59+N13-N25</f>
        <v>6713319.4</v>
      </c>
      <c r="O60" s="28"/>
      <c r="P60" s="28"/>
    </row>
    <row r="61" spans="1:16" ht="12.75">
      <c r="A61" s="28"/>
      <c r="B61" s="28"/>
      <c r="C61" s="28"/>
      <c r="D61" s="28"/>
      <c r="E61" s="59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2.75">
      <c r="A62" s="28"/>
      <c r="B62" s="28"/>
      <c r="C62" s="28"/>
      <c r="D62" s="28"/>
      <c r="E62" s="59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2.75">
      <c r="A63" s="28"/>
      <c r="B63" s="28"/>
      <c r="C63" s="28"/>
      <c r="D63" s="28"/>
      <c r="E63" s="59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2.75">
      <c r="A64" s="28"/>
      <c r="B64" s="28"/>
      <c r="C64" s="28"/>
      <c r="D64" s="28"/>
      <c r="E64" s="59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2.75">
      <c r="A65" s="28"/>
      <c r="B65" s="28"/>
      <c r="C65" s="28"/>
      <c r="D65" s="28"/>
      <c r="E65" s="59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2.75">
      <c r="A66" s="28"/>
      <c r="B66" s="28"/>
      <c r="C66" s="28"/>
      <c r="D66" s="28"/>
      <c r="E66" s="59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2.75">
      <c r="A67" s="28"/>
      <c r="B67" s="28"/>
      <c r="C67" s="28"/>
      <c r="D67" s="28"/>
      <c r="E67" s="59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2.75">
      <c r="A68" s="28"/>
      <c r="B68" s="28"/>
      <c r="C68" s="28"/>
      <c r="D68" s="28"/>
      <c r="E68" s="59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2.75">
      <c r="A69" s="28"/>
      <c r="B69" s="28"/>
      <c r="C69" s="28"/>
      <c r="D69" s="28"/>
      <c r="E69" s="59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2.75">
      <c r="A70" s="28"/>
      <c r="B70" s="28"/>
      <c r="C70" s="28"/>
      <c r="D70" s="28"/>
      <c r="E70" s="59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2.75">
      <c r="A71" s="28"/>
      <c r="B71" s="28"/>
      <c r="C71" s="28"/>
      <c r="D71" s="28"/>
      <c r="E71" s="59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2.75">
      <c r="A72" s="28"/>
      <c r="B72" s="28"/>
      <c r="C72" s="28"/>
      <c r="D72" s="28"/>
      <c r="E72" s="59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2.75">
      <c r="A73" s="28"/>
      <c r="B73" s="28"/>
      <c r="C73" s="28"/>
      <c r="D73" s="28"/>
      <c r="E73" s="59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2.75">
      <c r="A74" s="28"/>
      <c r="B74" s="28"/>
      <c r="C74" s="28"/>
      <c r="D74" s="28"/>
      <c r="E74" s="59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2.75">
      <c r="A75" s="28"/>
      <c r="B75" s="28"/>
      <c r="C75" s="28"/>
      <c r="D75" s="28"/>
      <c r="E75" s="59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2.75">
      <c r="A76" s="28"/>
      <c r="B76" s="28"/>
      <c r="C76" s="28"/>
      <c r="D76" s="28"/>
      <c r="E76" s="59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2.75">
      <c r="A77" s="28"/>
      <c r="B77" s="28"/>
      <c r="C77" s="28"/>
      <c r="D77" s="28"/>
      <c r="E77" s="59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2.75">
      <c r="A78" s="28"/>
      <c r="B78" s="28"/>
      <c r="C78" s="28"/>
      <c r="D78" s="28"/>
      <c r="E78" s="59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ht="12.75">
      <c r="E79" s="24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  <row r="92" ht="12.75">
      <c r="E92" s="24"/>
    </row>
    <row r="93" ht="12.75">
      <c r="E93" s="24"/>
    </row>
    <row r="94" ht="12.75">
      <c r="E94" s="24"/>
    </row>
    <row r="95" ht="12.75">
      <c r="E95" s="24"/>
    </row>
    <row r="96" ht="12.75">
      <c r="E96" s="24"/>
    </row>
    <row r="97" ht="12.75">
      <c r="E97" s="24"/>
    </row>
    <row r="98" ht="12.75">
      <c r="E98" s="24"/>
    </row>
    <row r="99" ht="12.75">
      <c r="E99" s="24"/>
    </row>
    <row r="100" ht="12.75">
      <c r="E100" s="24"/>
    </row>
    <row r="101" ht="12.75">
      <c r="E101" s="24"/>
    </row>
    <row r="102" ht="12.75">
      <c r="E102" s="24"/>
    </row>
    <row r="103" ht="12.75">
      <c r="E103" s="24"/>
    </row>
    <row r="104" ht="12.75">
      <c r="E104" s="24"/>
    </row>
    <row r="105" ht="12.75">
      <c r="E105" s="24"/>
    </row>
    <row r="106" ht="12.75">
      <c r="E106" s="24"/>
    </row>
    <row r="107" ht="12.75">
      <c r="E107" s="24"/>
    </row>
    <row r="108" ht="12.75">
      <c r="E108" s="24"/>
    </row>
    <row r="109" ht="12.75">
      <c r="E109" s="24"/>
    </row>
    <row r="110" ht="12.75">
      <c r="E110" s="24"/>
    </row>
    <row r="111" ht="12.75">
      <c r="E111" s="24"/>
    </row>
    <row r="112" ht="12.75">
      <c r="E112" s="24"/>
    </row>
    <row r="113" ht="12.75">
      <c r="E113" s="24"/>
    </row>
    <row r="114" ht="12.75">
      <c r="E114" s="24"/>
    </row>
    <row r="115" ht="12.75">
      <c r="E115" s="24"/>
    </row>
    <row r="116" ht="12.75">
      <c r="E116" s="24"/>
    </row>
    <row r="117" ht="12.75">
      <c r="E117" s="24"/>
    </row>
    <row r="118" ht="12.75">
      <c r="E118" s="24"/>
    </row>
    <row r="119" ht="12.75">
      <c r="E119" s="24"/>
    </row>
    <row r="120" ht="12.75">
      <c r="E120" s="24"/>
    </row>
    <row r="121" ht="12.75">
      <c r="E121" s="24"/>
    </row>
    <row r="122" ht="12.75">
      <c r="E122" s="24"/>
    </row>
    <row r="123" ht="12.75">
      <c r="E123" s="24"/>
    </row>
    <row r="124" ht="12.75">
      <c r="E124" s="24"/>
    </row>
    <row r="125" ht="12.75">
      <c r="E125" s="24"/>
    </row>
    <row r="126" ht="12.75">
      <c r="E126" s="24"/>
    </row>
    <row r="127" ht="12.75">
      <c r="E127" s="24"/>
    </row>
    <row r="128" ht="12.75">
      <c r="E128" s="24"/>
    </row>
    <row r="129" ht="12.75">
      <c r="E129" s="24"/>
    </row>
    <row r="130" ht="12.75">
      <c r="E130" s="24"/>
    </row>
    <row r="131" ht="12.75">
      <c r="E131" s="24"/>
    </row>
    <row r="132" ht="12.75">
      <c r="E132" s="24"/>
    </row>
  </sheetData>
  <sheetProtection/>
  <mergeCells count="75">
    <mergeCell ref="M10:N10"/>
    <mergeCell ref="K10:K11"/>
    <mergeCell ref="L10:L11"/>
    <mergeCell ref="I56:I57"/>
    <mergeCell ref="J56:J57"/>
    <mergeCell ref="K56:K57"/>
    <mergeCell ref="L56:L57"/>
    <mergeCell ref="M56:M57"/>
    <mergeCell ref="N56:N57"/>
    <mergeCell ref="J52:J53"/>
    <mergeCell ref="B56:B57"/>
    <mergeCell ref="D56:D57"/>
    <mergeCell ref="F56:F57"/>
    <mergeCell ref="G56:G57"/>
    <mergeCell ref="H56:H57"/>
    <mergeCell ref="K37:K39"/>
    <mergeCell ref="L37:L39"/>
    <mergeCell ref="M37:M39"/>
    <mergeCell ref="K52:K53"/>
    <mergeCell ref="L52:L53"/>
    <mergeCell ref="M52:M53"/>
    <mergeCell ref="N37:N39"/>
    <mergeCell ref="B52:B53"/>
    <mergeCell ref="D52:D53"/>
    <mergeCell ref="F52:F53"/>
    <mergeCell ref="G52:G53"/>
    <mergeCell ref="H52:H53"/>
    <mergeCell ref="I52:I53"/>
    <mergeCell ref="N52:N53"/>
    <mergeCell ref="C37:C39"/>
    <mergeCell ref="E37:E39"/>
    <mergeCell ref="L27:L28"/>
    <mergeCell ref="M27:M28"/>
    <mergeCell ref="N27:N28"/>
    <mergeCell ref="B37:B39"/>
    <mergeCell ref="D37:D39"/>
    <mergeCell ref="F37:F39"/>
    <mergeCell ref="G37:G39"/>
    <mergeCell ref="H37:H39"/>
    <mergeCell ref="I37:I39"/>
    <mergeCell ref="J37:J39"/>
    <mergeCell ref="M14:M15"/>
    <mergeCell ref="N14:N15"/>
    <mergeCell ref="B27:B28"/>
    <mergeCell ref="D27:D28"/>
    <mergeCell ref="F27:F28"/>
    <mergeCell ref="G27:G28"/>
    <mergeCell ref="H27:H28"/>
    <mergeCell ref="I27:I28"/>
    <mergeCell ref="J27:J28"/>
    <mergeCell ref="K27:K28"/>
    <mergeCell ref="K9:N9"/>
    <mergeCell ref="B14:B15"/>
    <mergeCell ref="D14:D15"/>
    <mergeCell ref="F14:F15"/>
    <mergeCell ref="G14:G15"/>
    <mergeCell ref="H14:H15"/>
    <mergeCell ref="I14:I15"/>
    <mergeCell ref="J14:J15"/>
    <mergeCell ref="K14:K15"/>
    <mergeCell ref="L14:L15"/>
    <mergeCell ref="A7:A11"/>
    <mergeCell ref="B7:B11"/>
    <mergeCell ref="D7:D11"/>
    <mergeCell ref="F7:N7"/>
    <mergeCell ref="F8:F11"/>
    <mergeCell ref="G8:N8"/>
    <mergeCell ref="G9:G11"/>
    <mergeCell ref="H9:H11"/>
    <mergeCell ref="I9:I11"/>
    <mergeCell ref="J9:J11"/>
    <mergeCell ref="C7:C11"/>
    <mergeCell ref="E7:E11"/>
    <mergeCell ref="C27:C28"/>
    <mergeCell ref="E27:E28"/>
  </mergeCells>
  <hyperlinks>
    <hyperlink ref="H9" r:id="rId1" display="consultantplus://offline/ref=1C8D56984728638E26878F3DD45E1B2D98302A7524CB33CC054ECD52E3E01D0CB3B866C340EEA6D4K"/>
  </hyperlink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L37"/>
    </sheetView>
  </sheetViews>
  <sheetFormatPr defaultColWidth="9.00390625" defaultRowHeight="12.75"/>
  <cols>
    <col min="1" max="1" width="28.375" style="0" customWidth="1"/>
    <col min="4" max="4" width="10.125" style="0" customWidth="1"/>
    <col min="5" max="5" width="10.25390625" style="0" customWidth="1"/>
    <col min="6" max="6" width="9.625" style="0" customWidth="1"/>
    <col min="9" max="9" width="8.625" style="0" customWidth="1"/>
    <col min="10" max="10" width="9.75390625" style="0" customWidth="1"/>
    <col min="11" max="12" width="10.375" style="0" customWidth="1"/>
  </cols>
  <sheetData>
    <row r="1" spans="1:12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7" t="s">
        <v>114</v>
      </c>
    </row>
    <row r="2" spans="1:12" ht="12.7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</row>
    <row r="3" spans="1:12" ht="12.75">
      <c r="A3" s="28"/>
      <c r="B3" s="28"/>
      <c r="C3" s="28"/>
      <c r="D3" s="28"/>
      <c r="E3" s="28"/>
      <c r="F3" s="30" t="s">
        <v>115</v>
      </c>
      <c r="G3" s="28"/>
      <c r="H3" s="28"/>
      <c r="I3" s="28"/>
      <c r="J3" s="28"/>
      <c r="K3" s="28"/>
      <c r="L3" s="28"/>
    </row>
    <row r="4" spans="1:12" ht="12.75">
      <c r="A4" s="28"/>
      <c r="B4" s="28"/>
      <c r="C4" s="28"/>
      <c r="D4" s="28"/>
      <c r="E4" s="28"/>
      <c r="F4" s="30" t="s">
        <v>116</v>
      </c>
      <c r="G4" s="28"/>
      <c r="H4" s="28"/>
      <c r="I4" s="28"/>
      <c r="J4" s="28"/>
      <c r="K4" s="28"/>
      <c r="L4" s="28"/>
    </row>
    <row r="5" spans="1:12" ht="12.75">
      <c r="A5" s="28"/>
      <c r="B5" s="28"/>
      <c r="C5" s="28"/>
      <c r="D5" s="28"/>
      <c r="E5" s="28"/>
      <c r="F5" s="30" t="s">
        <v>316</v>
      </c>
      <c r="G5" s="28"/>
      <c r="H5" s="28"/>
      <c r="I5" s="28"/>
      <c r="J5" s="28"/>
      <c r="K5" s="28"/>
      <c r="L5" s="28"/>
    </row>
    <row r="6" spans="1:12" ht="13.5" thickBot="1">
      <c r="A6" s="28"/>
      <c r="B6" s="28"/>
      <c r="C6" s="28"/>
      <c r="D6" s="28"/>
      <c r="E6" s="28"/>
      <c r="F6" s="29"/>
      <c r="G6" s="28"/>
      <c r="H6" s="28"/>
      <c r="I6" s="28"/>
      <c r="J6" s="28"/>
      <c r="K6" s="28"/>
      <c r="L6" s="28"/>
    </row>
    <row r="7" spans="1:12" ht="15" customHeight="1">
      <c r="A7" s="133" t="s">
        <v>29</v>
      </c>
      <c r="B7" s="133" t="s">
        <v>79</v>
      </c>
      <c r="C7" s="133" t="s">
        <v>117</v>
      </c>
      <c r="D7" s="141" t="s">
        <v>118</v>
      </c>
      <c r="E7" s="143"/>
      <c r="F7" s="143"/>
      <c r="G7" s="143"/>
      <c r="H7" s="143"/>
      <c r="I7" s="143"/>
      <c r="J7" s="143"/>
      <c r="K7" s="143"/>
      <c r="L7" s="144"/>
    </row>
    <row r="8" spans="1:12" ht="13.5" thickBot="1">
      <c r="A8" s="98"/>
      <c r="B8" s="98"/>
      <c r="C8" s="98"/>
      <c r="D8" s="142" t="s">
        <v>119</v>
      </c>
      <c r="E8" s="145"/>
      <c r="F8" s="145"/>
      <c r="G8" s="145"/>
      <c r="H8" s="145"/>
      <c r="I8" s="145"/>
      <c r="J8" s="145"/>
      <c r="K8" s="145"/>
      <c r="L8" s="146"/>
    </row>
    <row r="9" spans="1:12" ht="13.5" thickBot="1">
      <c r="A9" s="98"/>
      <c r="B9" s="98"/>
      <c r="C9" s="98"/>
      <c r="D9" s="141" t="s">
        <v>120</v>
      </c>
      <c r="E9" s="143"/>
      <c r="F9" s="144"/>
      <c r="G9" s="100" t="s">
        <v>2</v>
      </c>
      <c r="H9" s="91"/>
      <c r="I9" s="91"/>
      <c r="J9" s="91"/>
      <c r="K9" s="91"/>
      <c r="L9" s="92"/>
    </row>
    <row r="10" spans="1:12" ht="105" customHeight="1" thickBot="1">
      <c r="A10" s="98"/>
      <c r="B10" s="98"/>
      <c r="C10" s="98"/>
      <c r="D10" s="142"/>
      <c r="E10" s="145"/>
      <c r="F10" s="146"/>
      <c r="G10" s="147" t="s">
        <v>121</v>
      </c>
      <c r="H10" s="148"/>
      <c r="I10" s="149"/>
      <c r="J10" s="147" t="s">
        <v>122</v>
      </c>
      <c r="K10" s="148"/>
      <c r="L10" s="149"/>
    </row>
    <row r="11" spans="1:12" ht="79.5" thickBot="1">
      <c r="A11" s="99"/>
      <c r="B11" s="99"/>
      <c r="C11" s="99"/>
      <c r="D11" s="25" t="s">
        <v>311</v>
      </c>
      <c r="E11" s="25" t="s">
        <v>309</v>
      </c>
      <c r="F11" s="25" t="s">
        <v>312</v>
      </c>
      <c r="G11" s="25" t="s">
        <v>313</v>
      </c>
      <c r="H11" s="25" t="s">
        <v>314</v>
      </c>
      <c r="I11" s="25" t="s">
        <v>310</v>
      </c>
      <c r="J11" s="25" t="s">
        <v>308</v>
      </c>
      <c r="K11" s="25" t="s">
        <v>314</v>
      </c>
      <c r="L11" s="25" t="s">
        <v>315</v>
      </c>
    </row>
    <row r="12" spans="1:12" ht="13.5" thickBot="1">
      <c r="A12" s="33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ht="27" thickBot="1">
      <c r="A13" s="34" t="s">
        <v>123</v>
      </c>
      <c r="B13" s="25">
        <v>1</v>
      </c>
      <c r="C13" s="25" t="s">
        <v>89</v>
      </c>
      <c r="D13" s="46">
        <v>4570000</v>
      </c>
      <c r="E13" s="46">
        <v>4570000</v>
      </c>
      <c r="F13" s="46">
        <v>4570000</v>
      </c>
      <c r="G13" s="35"/>
      <c r="H13" s="35"/>
      <c r="I13" s="35"/>
      <c r="J13" s="46">
        <v>4570000</v>
      </c>
      <c r="K13" s="46">
        <v>4570000</v>
      </c>
      <c r="L13" s="46">
        <v>4570000</v>
      </c>
    </row>
    <row r="14" spans="1:12" ht="39.75" thickBot="1">
      <c r="A14" s="34" t="s">
        <v>124</v>
      </c>
      <c r="B14" s="25">
        <v>1001</v>
      </c>
      <c r="C14" s="25" t="s">
        <v>89</v>
      </c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3.5" thickBo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7" thickBot="1">
      <c r="A16" s="34" t="s">
        <v>125</v>
      </c>
      <c r="B16" s="25">
        <v>2001</v>
      </c>
      <c r="C16" s="35"/>
      <c r="D16" s="46">
        <v>4570000</v>
      </c>
      <c r="E16" s="46">
        <v>4570000</v>
      </c>
      <c r="F16" s="46">
        <v>4570000</v>
      </c>
      <c r="G16" s="35"/>
      <c r="H16" s="35"/>
      <c r="I16" s="35"/>
      <c r="J16" s="46">
        <v>4570000</v>
      </c>
      <c r="K16" s="46">
        <v>4570000</v>
      </c>
      <c r="L16" s="46">
        <v>4570000</v>
      </c>
    </row>
    <row r="17" spans="1:12" ht="13.5" thickBo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</sheetData>
  <sheetProtection/>
  <mergeCells count="9">
    <mergeCell ref="A7:A11"/>
    <mergeCell ref="B7:B11"/>
    <mergeCell ref="C7:C11"/>
    <mergeCell ref="D7:L7"/>
    <mergeCell ref="D8:L8"/>
    <mergeCell ref="D9:F10"/>
    <mergeCell ref="G9:L9"/>
    <mergeCell ref="G10:I10"/>
    <mergeCell ref="J10:L10"/>
  </mergeCells>
  <hyperlinks>
    <hyperlink ref="G10" r:id="rId1" display="consultantplus://offline/ref=1C8D56984728638E26878F3DD45E1B2D98302A7E22CB33CC054ECD52E3AED0K"/>
    <hyperlink ref="J10" r:id="rId2" display="consultantplus://offline/ref=1C8D56984728638E26878F3DD45E1B2D98302A7925CD33CC054ECD52E3AED0K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8.375" style="0" customWidth="1"/>
    <col min="2" max="2" width="4.375" style="0" customWidth="1"/>
    <col min="3" max="3" width="14.50390625" style="0" customWidth="1"/>
  </cols>
  <sheetData>
    <row r="1" ht="15">
      <c r="C1" s="19" t="s">
        <v>126</v>
      </c>
    </row>
    <row r="2" ht="15">
      <c r="A2" s="12"/>
    </row>
    <row r="3" spans="1:3" ht="15">
      <c r="A3" s="150" t="s">
        <v>127</v>
      </c>
      <c r="B3" s="150"/>
      <c r="C3" s="150"/>
    </row>
    <row r="4" spans="1:3" ht="15">
      <c r="A4" s="150" t="s">
        <v>128</v>
      </c>
      <c r="B4" s="150"/>
      <c r="C4" s="150"/>
    </row>
    <row r="5" spans="1:3" ht="15">
      <c r="A5" s="150" t="s">
        <v>129</v>
      </c>
      <c r="B5" s="150"/>
      <c r="C5" s="150"/>
    </row>
    <row r="6" spans="1:3" ht="12.75">
      <c r="A6" s="151" t="s">
        <v>130</v>
      </c>
      <c r="B6" s="151"/>
      <c r="C6" s="151"/>
    </row>
    <row r="7" ht="13.5" thickBot="1">
      <c r="A7" s="11"/>
    </row>
    <row r="8" spans="1:3" ht="93.75" thickBot="1">
      <c r="A8" s="13" t="s">
        <v>29</v>
      </c>
      <c r="B8" s="14" t="s">
        <v>79</v>
      </c>
      <c r="C8" s="14" t="s">
        <v>131</v>
      </c>
    </row>
    <row r="9" spans="1:3" ht="15.75" thickBot="1">
      <c r="A9" s="15">
        <v>1</v>
      </c>
      <c r="B9" s="16">
        <v>2</v>
      </c>
      <c r="C9" s="16">
        <v>3</v>
      </c>
    </row>
    <row r="10" spans="1:3" ht="15.75" thickBot="1">
      <c r="A10" s="17" t="s">
        <v>112</v>
      </c>
      <c r="B10" s="16">
        <v>10</v>
      </c>
      <c r="C10" s="18"/>
    </row>
    <row r="11" spans="1:3" ht="15.75" thickBot="1">
      <c r="A11" s="17" t="s">
        <v>113</v>
      </c>
      <c r="B11" s="16">
        <v>20</v>
      </c>
      <c r="C11" s="18"/>
    </row>
    <row r="12" spans="1:3" ht="15.75" thickBot="1">
      <c r="A12" s="17" t="s">
        <v>132</v>
      </c>
      <c r="B12" s="16">
        <v>30</v>
      </c>
      <c r="C12" s="18"/>
    </row>
    <row r="13" spans="1:3" ht="15.75" thickBot="1">
      <c r="A13" s="17"/>
      <c r="B13" s="18"/>
      <c r="C13" s="18"/>
    </row>
    <row r="14" spans="1:3" ht="15.75" thickBot="1">
      <c r="A14" s="17" t="s">
        <v>133</v>
      </c>
      <c r="B14" s="16">
        <v>40</v>
      </c>
      <c r="C14" s="18"/>
    </row>
    <row r="15" spans="1:3" ht="15.75" thickBot="1">
      <c r="A15" s="17"/>
      <c r="B15" s="18"/>
      <c r="C15" s="18"/>
    </row>
    <row r="16" ht="15">
      <c r="A16" s="12"/>
    </row>
  </sheetData>
  <sheetProtection/>
  <mergeCells count="4"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6.125" style="0" customWidth="1"/>
    <col min="2" max="2" width="5.625" style="0" customWidth="1"/>
    <col min="3" max="3" width="19.00390625" style="0" customWidth="1"/>
  </cols>
  <sheetData>
    <row r="1" ht="15">
      <c r="C1" s="19" t="s">
        <v>134</v>
      </c>
    </row>
    <row r="2" ht="9" customHeight="1">
      <c r="A2" s="12"/>
    </row>
    <row r="3" spans="1:3" ht="15">
      <c r="A3" s="150" t="s">
        <v>135</v>
      </c>
      <c r="B3" s="150"/>
      <c r="C3" s="150"/>
    </row>
    <row r="4" ht="15.75" thickBot="1">
      <c r="A4" s="12"/>
    </row>
    <row r="5" spans="1:3" ht="47.25" thickBot="1">
      <c r="A5" s="13" t="s">
        <v>29</v>
      </c>
      <c r="B5" s="14" t="s">
        <v>79</v>
      </c>
      <c r="C5" s="14" t="s">
        <v>136</v>
      </c>
    </row>
    <row r="6" spans="1:3" ht="15.75" thickBot="1">
      <c r="A6" s="15">
        <v>1</v>
      </c>
      <c r="B6" s="16">
        <v>2</v>
      </c>
      <c r="C6" s="16">
        <v>3</v>
      </c>
    </row>
    <row r="7" spans="1:3" ht="15.75" thickBot="1">
      <c r="A7" s="17" t="s">
        <v>137</v>
      </c>
      <c r="B7" s="16">
        <v>10</v>
      </c>
      <c r="C7" s="18"/>
    </row>
    <row r="8" spans="1:3" ht="47.25" thickBot="1">
      <c r="A8" s="20" t="s">
        <v>138</v>
      </c>
      <c r="B8" s="16">
        <v>20</v>
      </c>
      <c r="C8" s="18"/>
    </row>
    <row r="9" spans="1:3" ht="31.5" thickBot="1">
      <c r="A9" s="17" t="s">
        <v>139</v>
      </c>
      <c r="B9" s="16">
        <v>30</v>
      </c>
      <c r="C9" s="18"/>
    </row>
  </sheetData>
  <sheetProtection/>
  <mergeCells count="1">
    <mergeCell ref="A3:C3"/>
  </mergeCells>
  <hyperlinks>
    <hyperlink ref="A8" r:id="rId1" display="consultantplus://offline/ref=1C8D56984728638E26878F3DD45E1B2D98302A7524CB33CC054ECD52E3AED0K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O25"/>
  <sheetViews>
    <sheetView tabSelected="1" view="pageBreakPreview" zoomScaleSheetLayoutView="100" zoomScalePageLayoutView="0" workbookViewId="0" topLeftCell="A1">
      <selection activeCell="DI17" sqref="DI17:DX17"/>
    </sheetView>
  </sheetViews>
  <sheetFormatPr defaultColWidth="0.875" defaultRowHeight="12.75"/>
  <cols>
    <col min="1" max="127" width="0.875" style="1" customWidth="1"/>
    <col min="128" max="128" width="2.875" style="1" customWidth="1"/>
    <col min="129" max="144" width="0.875" style="1" customWidth="1"/>
    <col min="145" max="145" width="7.00390625" style="1" customWidth="1"/>
    <col min="146" max="146" width="7.75390625" style="1" customWidth="1"/>
    <col min="147" max="16384" width="0.875" style="1" customWidth="1"/>
  </cols>
  <sheetData>
    <row r="1" ht="12.75">
      <c r="ED1" s="1" t="s">
        <v>140</v>
      </c>
    </row>
    <row r="4" spans="1:145" s="7" customFormat="1" ht="15">
      <c r="A4" s="157" t="s">
        <v>16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</row>
    <row r="6" spans="1:145" s="2" customFormat="1" ht="13.5">
      <c r="A6" s="167" t="s">
        <v>15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</row>
    <row r="7" ht="6" customHeight="1"/>
    <row r="8" spans="1:145" s="6" customFormat="1" ht="13.5">
      <c r="A8" s="6" t="s">
        <v>14</v>
      </c>
      <c r="X8" s="117" t="s">
        <v>295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</row>
    <row r="9" spans="24:145" s="6" customFormat="1" ht="6" customHeight="1"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</row>
    <row r="10" spans="1:145" s="6" customFormat="1" ht="13.5">
      <c r="A10" s="169" t="s">
        <v>13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8" t="s">
        <v>210</v>
      </c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</row>
    <row r="11" ht="9.75" customHeight="1"/>
    <row r="12" spans="1:145" s="2" customFormat="1" ht="13.5">
      <c r="A12" s="167" t="s">
        <v>12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</row>
    <row r="13" ht="10.5" customHeight="1"/>
    <row r="14" spans="1:145" s="3" customFormat="1" ht="13.5" customHeight="1">
      <c r="A14" s="158" t="s">
        <v>0</v>
      </c>
      <c r="B14" s="159"/>
      <c r="C14" s="159"/>
      <c r="D14" s="159"/>
      <c r="E14" s="159"/>
      <c r="F14" s="160"/>
      <c r="G14" s="158" t="s">
        <v>9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60"/>
      <c r="Y14" s="158" t="s">
        <v>4</v>
      </c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60"/>
      <c r="AO14" s="170" t="s">
        <v>1</v>
      </c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2"/>
      <c r="DI14" s="158" t="s">
        <v>7</v>
      </c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60"/>
      <c r="DY14" s="158" t="s">
        <v>8</v>
      </c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60"/>
    </row>
    <row r="15" spans="1:145" s="3" customFormat="1" ht="13.5" customHeight="1">
      <c r="A15" s="161"/>
      <c r="B15" s="162"/>
      <c r="C15" s="162"/>
      <c r="D15" s="162"/>
      <c r="E15" s="162"/>
      <c r="F15" s="163"/>
      <c r="G15" s="161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161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3"/>
      <c r="AO15" s="158" t="s">
        <v>3</v>
      </c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60"/>
      <c r="BF15" s="170" t="s">
        <v>2</v>
      </c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2"/>
      <c r="DI15" s="161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3"/>
      <c r="DY15" s="161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3"/>
    </row>
    <row r="16" spans="1:145" s="3" customFormat="1" ht="54" customHeight="1">
      <c r="A16" s="164"/>
      <c r="B16" s="165"/>
      <c r="C16" s="165"/>
      <c r="D16" s="165"/>
      <c r="E16" s="165"/>
      <c r="F16" s="166"/>
      <c r="G16" s="164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4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6"/>
      <c r="AO16" s="164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6"/>
      <c r="BF16" s="155" t="s">
        <v>5</v>
      </c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 t="s">
        <v>303</v>
      </c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 t="s">
        <v>6</v>
      </c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64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6"/>
      <c r="DY16" s="164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6"/>
    </row>
    <row r="17" spans="1:145" s="4" customFormat="1" ht="12.75">
      <c r="A17" s="156">
        <v>1</v>
      </c>
      <c r="B17" s="156"/>
      <c r="C17" s="156"/>
      <c r="D17" s="156"/>
      <c r="E17" s="156"/>
      <c r="F17" s="156"/>
      <c r="G17" s="156">
        <v>2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>
        <v>3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>
        <v>4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>
        <v>5</v>
      </c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>
        <v>6</v>
      </c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>
        <v>7</v>
      </c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>
        <v>9</v>
      </c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>
        <v>10</v>
      </c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</row>
    <row r="18" spans="1:145" s="5" customFormat="1" ht="15" customHeight="1">
      <c r="A18" s="152" t="s">
        <v>24</v>
      </c>
      <c r="B18" s="152"/>
      <c r="C18" s="152"/>
      <c r="D18" s="152"/>
      <c r="E18" s="152"/>
      <c r="F18" s="152"/>
      <c r="G18" s="153" t="s">
        <v>296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>
        <v>1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96">
        <f>BF18+BX18+CQ18</f>
        <v>125069</v>
      </c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>
        <v>14023</v>
      </c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>
        <v>28046</v>
      </c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>
        <v>83000</v>
      </c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>
        <f>Y18*AO18*12</f>
        <v>1500828</v>
      </c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</row>
    <row r="19" spans="1:145" s="5" customFormat="1" ht="15" customHeight="1">
      <c r="A19" s="152" t="s">
        <v>25</v>
      </c>
      <c r="B19" s="152"/>
      <c r="C19" s="152"/>
      <c r="D19" s="152"/>
      <c r="E19" s="152"/>
      <c r="F19" s="152"/>
      <c r="G19" s="153" t="s">
        <v>297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4">
        <v>1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96">
        <f aca="true" t="shared" si="0" ref="AO19:AO24">BF19+BX19+CQ19</f>
        <v>95534</v>
      </c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>
        <v>9178</v>
      </c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>
        <v>18356</v>
      </c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>
        <v>68000</v>
      </c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>
        <f aca="true" t="shared" si="1" ref="DY19:DY24">Y19*AO19*12</f>
        <v>1146408</v>
      </c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</row>
    <row r="20" spans="1:145" s="5" customFormat="1" ht="15" customHeight="1">
      <c r="A20" s="152" t="s">
        <v>26</v>
      </c>
      <c r="B20" s="152"/>
      <c r="C20" s="152"/>
      <c r="D20" s="152"/>
      <c r="E20" s="152"/>
      <c r="F20" s="152"/>
      <c r="G20" s="153" t="s">
        <v>298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4">
        <v>4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96">
        <f t="shared" si="0"/>
        <v>92534</v>
      </c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>
        <v>9178</v>
      </c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>
        <v>18356</v>
      </c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>
        <v>65000</v>
      </c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>
        <f t="shared" si="1"/>
        <v>4441632</v>
      </c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</row>
    <row r="21" spans="1:145" s="5" customFormat="1" ht="30" customHeight="1">
      <c r="A21" s="152" t="s">
        <v>153</v>
      </c>
      <c r="B21" s="152"/>
      <c r="C21" s="152"/>
      <c r="D21" s="152"/>
      <c r="E21" s="152"/>
      <c r="F21" s="152"/>
      <c r="G21" s="153" t="s">
        <v>299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4">
        <v>2</v>
      </c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96">
        <f t="shared" si="0"/>
        <v>80224</v>
      </c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>
        <v>6629</v>
      </c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>
        <v>12595</v>
      </c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>
        <v>61000</v>
      </c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>
        <f t="shared" si="1"/>
        <v>1925376</v>
      </c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</row>
    <row r="22" spans="1:145" s="5" customFormat="1" ht="30" customHeight="1">
      <c r="A22" s="152" t="s">
        <v>235</v>
      </c>
      <c r="B22" s="152"/>
      <c r="C22" s="152"/>
      <c r="D22" s="152"/>
      <c r="E22" s="152"/>
      <c r="F22" s="152"/>
      <c r="G22" s="153" t="s">
        <v>300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4">
        <v>17</v>
      </c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96">
        <f t="shared" si="0"/>
        <v>74991</v>
      </c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>
        <v>5354</v>
      </c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>
        <v>9637</v>
      </c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>
        <v>60000</v>
      </c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>
        <f t="shared" si="1"/>
        <v>15298164</v>
      </c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</row>
    <row r="23" spans="1:145" s="5" customFormat="1" ht="30" customHeight="1">
      <c r="A23" s="152" t="s">
        <v>237</v>
      </c>
      <c r="B23" s="152"/>
      <c r="C23" s="152"/>
      <c r="D23" s="152"/>
      <c r="E23" s="152"/>
      <c r="F23" s="152"/>
      <c r="G23" s="153" t="s">
        <v>301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4">
        <v>5</v>
      </c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96">
        <f t="shared" si="0"/>
        <v>37178</v>
      </c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>
        <v>4589</v>
      </c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>
        <v>4589</v>
      </c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>
        <v>28000</v>
      </c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>
        <f t="shared" si="1"/>
        <v>2230680</v>
      </c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</row>
    <row r="24" spans="1:145" s="5" customFormat="1" ht="29.25" customHeight="1">
      <c r="A24" s="152" t="s">
        <v>249</v>
      </c>
      <c r="B24" s="152"/>
      <c r="C24" s="152"/>
      <c r="D24" s="152"/>
      <c r="E24" s="152"/>
      <c r="F24" s="152"/>
      <c r="G24" s="153" t="s">
        <v>302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4">
        <v>1</v>
      </c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96">
        <f t="shared" si="0"/>
        <v>29754</v>
      </c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>
        <v>3314</v>
      </c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>
        <v>4640</v>
      </c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>
        <v>21800</v>
      </c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>
        <f t="shared" si="1"/>
        <v>357048</v>
      </c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</row>
    <row r="25" spans="1:145" s="5" customFormat="1" ht="15" customHeight="1">
      <c r="A25" s="173" t="s">
        <v>10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5"/>
      <c r="Y25" s="154" t="s">
        <v>11</v>
      </c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 t="s">
        <v>11</v>
      </c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 t="s">
        <v>11</v>
      </c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 t="s">
        <v>11</v>
      </c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 t="s">
        <v>11</v>
      </c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>
        <v>26900000</v>
      </c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</row>
  </sheetData>
  <sheetProtection/>
  <mergeCells count="97">
    <mergeCell ref="A24:F24"/>
    <mergeCell ref="G24:X24"/>
    <mergeCell ref="Y24:AN24"/>
    <mergeCell ref="AO24:BE24"/>
    <mergeCell ref="BX23:CP23"/>
    <mergeCell ref="CQ23:DH23"/>
    <mergeCell ref="BF24:BW24"/>
    <mergeCell ref="BX24:CP24"/>
    <mergeCell ref="CQ24:DH24"/>
    <mergeCell ref="A23:F23"/>
    <mergeCell ref="G23:X23"/>
    <mergeCell ref="Y23:AN23"/>
    <mergeCell ref="AO23:BE23"/>
    <mergeCell ref="DY22:EO22"/>
    <mergeCell ref="DY24:EO24"/>
    <mergeCell ref="DI23:DX23"/>
    <mergeCell ref="DY23:EO23"/>
    <mergeCell ref="BX22:CP22"/>
    <mergeCell ref="CQ22:DH22"/>
    <mergeCell ref="DI22:DX22"/>
    <mergeCell ref="A22:F22"/>
    <mergeCell ref="G22:X22"/>
    <mergeCell ref="Y22:AN22"/>
    <mergeCell ref="AO22:BE22"/>
    <mergeCell ref="CQ20:DH20"/>
    <mergeCell ref="DY20:EO20"/>
    <mergeCell ref="AO21:BE21"/>
    <mergeCell ref="BF21:BW21"/>
    <mergeCell ref="BX21:CP21"/>
    <mergeCell ref="CQ21:DH21"/>
    <mergeCell ref="DI21:DX21"/>
    <mergeCell ref="DY21:EO21"/>
    <mergeCell ref="DY25:EO25"/>
    <mergeCell ref="A6:EO6"/>
    <mergeCell ref="X8:EO8"/>
    <mergeCell ref="DI14:DX16"/>
    <mergeCell ref="DY14:EO16"/>
    <mergeCell ref="A25:X25"/>
    <mergeCell ref="G14:X16"/>
    <mergeCell ref="Y14:AN16"/>
    <mergeCell ref="AO14:DH14"/>
    <mergeCell ref="DY19:EO19"/>
    <mergeCell ref="BF18:BW18"/>
    <mergeCell ref="BF19:BW19"/>
    <mergeCell ref="CQ18:DH18"/>
    <mergeCell ref="CQ19:DH19"/>
    <mergeCell ref="A10:AO10"/>
    <mergeCell ref="AO15:BE16"/>
    <mergeCell ref="BF15:DH15"/>
    <mergeCell ref="DY18:EO18"/>
    <mergeCell ref="Y18:AN18"/>
    <mergeCell ref="Y17:AN17"/>
    <mergeCell ref="A18:F18"/>
    <mergeCell ref="AO18:BE18"/>
    <mergeCell ref="G18:X18"/>
    <mergeCell ref="A4:EO4"/>
    <mergeCell ref="DY17:EO17"/>
    <mergeCell ref="BF16:BW16"/>
    <mergeCell ref="BF17:BW17"/>
    <mergeCell ref="A17:F17"/>
    <mergeCell ref="A14:F16"/>
    <mergeCell ref="AO17:BE17"/>
    <mergeCell ref="G17:X17"/>
    <mergeCell ref="A12:EO12"/>
    <mergeCell ref="AP10:EO10"/>
    <mergeCell ref="DI25:DX25"/>
    <mergeCell ref="DI17:DX17"/>
    <mergeCell ref="DI18:DX18"/>
    <mergeCell ref="DI19:DX19"/>
    <mergeCell ref="DI20:DX20"/>
    <mergeCell ref="DI24:DX24"/>
    <mergeCell ref="AO19:BE19"/>
    <mergeCell ref="CQ25:DH25"/>
    <mergeCell ref="CQ16:DH16"/>
    <mergeCell ref="CQ17:DH17"/>
    <mergeCell ref="BX25:CP25"/>
    <mergeCell ref="BX16:CP16"/>
    <mergeCell ref="BX17:CP17"/>
    <mergeCell ref="BX18:CP18"/>
    <mergeCell ref="BX19:CP19"/>
    <mergeCell ref="BX20:CP20"/>
    <mergeCell ref="BF25:BW25"/>
    <mergeCell ref="Y25:AN25"/>
    <mergeCell ref="AO25:BE25"/>
    <mergeCell ref="G20:X20"/>
    <mergeCell ref="Y20:AN20"/>
    <mergeCell ref="AO20:BE20"/>
    <mergeCell ref="BF20:BW20"/>
    <mergeCell ref="BF22:BW22"/>
    <mergeCell ref="BF23:BW23"/>
    <mergeCell ref="A21:F21"/>
    <mergeCell ref="G21:X21"/>
    <mergeCell ref="Y21:AN21"/>
    <mergeCell ref="A19:F19"/>
    <mergeCell ref="A20:F20"/>
    <mergeCell ref="G19:X19"/>
    <mergeCell ref="Y19:AN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A197"/>
  <sheetViews>
    <sheetView view="pageBreakPreview" zoomScaleSheetLayoutView="100" zoomScalePageLayoutView="0" workbookViewId="0" topLeftCell="A103">
      <selection activeCell="A166" sqref="A166"/>
    </sheetView>
  </sheetViews>
  <sheetFormatPr defaultColWidth="0.875" defaultRowHeight="12" customHeight="1"/>
  <cols>
    <col min="1" max="1" width="3.00390625" style="2" bestFit="1" customWidth="1"/>
    <col min="2" max="103" width="0.875" style="2" customWidth="1"/>
    <col min="104" max="104" width="0.5" style="2" customWidth="1"/>
    <col min="105" max="105" width="0.875" style="2" customWidth="1"/>
    <col min="106" max="106" width="0.875" style="2" hidden="1" customWidth="1"/>
    <col min="107" max="16384" width="0.875" style="2" customWidth="1"/>
  </cols>
  <sheetData>
    <row r="1" ht="3" customHeight="1"/>
    <row r="2" spans="1:105" s="6" customFormat="1" ht="13.5">
      <c r="A2" s="167" t="s">
        <v>289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</row>
    <row r="3" ht="10.5" customHeight="1"/>
    <row r="4" spans="1:105" s="3" customFormat="1" ht="45" customHeight="1">
      <c r="A4" s="158" t="s">
        <v>0</v>
      </c>
      <c r="B4" s="159"/>
      <c r="C4" s="159"/>
      <c r="D4" s="159"/>
      <c r="E4" s="159"/>
      <c r="F4" s="160"/>
      <c r="G4" s="158" t="s">
        <v>21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60"/>
      <c r="AE4" s="158" t="s">
        <v>18</v>
      </c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60"/>
      <c r="BD4" s="158" t="s">
        <v>53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60"/>
      <c r="BT4" s="158" t="s">
        <v>19</v>
      </c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60"/>
      <c r="CJ4" s="158" t="s">
        <v>20</v>
      </c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60"/>
    </row>
    <row r="5" spans="1:105" s="4" customFormat="1" ht="12.75">
      <c r="A5" s="156">
        <v>1</v>
      </c>
      <c r="B5" s="156"/>
      <c r="C5" s="156"/>
      <c r="D5" s="156"/>
      <c r="E5" s="156"/>
      <c r="F5" s="156"/>
      <c r="G5" s="156">
        <v>2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>
        <v>3</v>
      </c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>
        <v>4</v>
      </c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>
        <v>5</v>
      </c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>
        <v>6</v>
      </c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</row>
    <row r="6" spans="1:105" s="5" customFormat="1" ht="15" customHeight="1">
      <c r="A6" s="152"/>
      <c r="B6" s="152"/>
      <c r="C6" s="152"/>
      <c r="D6" s="152"/>
      <c r="E6" s="152"/>
      <c r="F6" s="152"/>
      <c r="G6" s="153" t="s">
        <v>287</v>
      </c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4">
        <v>1000</v>
      </c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>
        <v>10</v>
      </c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>
        <v>30</v>
      </c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>
        <f>AE6*BT6</f>
        <v>30000</v>
      </c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</row>
    <row r="7" spans="1:105" s="5" customFormat="1" ht="15" customHeight="1">
      <c r="A7" s="152"/>
      <c r="B7" s="152"/>
      <c r="C7" s="152"/>
      <c r="D7" s="152"/>
      <c r="E7" s="152"/>
      <c r="F7" s="152"/>
      <c r="G7" s="153" t="s">
        <v>288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4">
        <v>12000</v>
      </c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>
        <v>1</v>
      </c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>
        <v>4</v>
      </c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>
        <f>AE7*BT7</f>
        <v>48000</v>
      </c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</row>
    <row r="8" spans="1:105" s="5" customFormat="1" ht="15" customHeight="1">
      <c r="A8" s="152"/>
      <c r="B8" s="152"/>
      <c r="C8" s="152"/>
      <c r="D8" s="152"/>
      <c r="E8" s="152"/>
      <c r="F8" s="152"/>
      <c r="G8" s="153" t="s">
        <v>241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4">
        <v>4000</v>
      </c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>
        <v>1</v>
      </c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>
        <v>10</v>
      </c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>
        <f>AE8*BT8</f>
        <v>40000</v>
      </c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</row>
    <row r="9" spans="1:105" s="5" customFormat="1" ht="15" customHeight="1">
      <c r="A9" s="152"/>
      <c r="B9" s="152"/>
      <c r="C9" s="152"/>
      <c r="D9" s="152"/>
      <c r="E9" s="152"/>
      <c r="F9" s="152"/>
      <c r="G9" s="174" t="s">
        <v>10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5"/>
      <c r="AE9" s="154" t="s">
        <v>11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 t="s">
        <v>11</v>
      </c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 t="s">
        <v>11</v>
      </c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>
        <f>CJ6+CJ7+CJ8</f>
        <v>118000</v>
      </c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</row>
    <row r="12" spans="1:105" s="6" customFormat="1" ht="41.25" customHeight="1">
      <c r="A12" s="186" t="s">
        <v>290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</row>
    <row r="13" ht="10.5" customHeight="1"/>
    <row r="14" spans="1:105" ht="54.75" customHeight="1">
      <c r="A14" s="158" t="s">
        <v>0</v>
      </c>
      <c r="B14" s="159"/>
      <c r="C14" s="159"/>
      <c r="D14" s="159"/>
      <c r="E14" s="159"/>
      <c r="F14" s="160"/>
      <c r="G14" s="158" t="s">
        <v>48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60"/>
      <c r="BW14" s="158" t="s">
        <v>23</v>
      </c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58" t="s">
        <v>22</v>
      </c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60"/>
    </row>
    <row r="15" spans="1:105" s="1" customFormat="1" ht="12.75">
      <c r="A15" s="156">
        <v>1</v>
      </c>
      <c r="B15" s="156"/>
      <c r="C15" s="156"/>
      <c r="D15" s="156"/>
      <c r="E15" s="156"/>
      <c r="F15" s="156"/>
      <c r="G15" s="156">
        <v>2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>
        <v>3</v>
      </c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>
        <v>4</v>
      </c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</row>
    <row r="16" spans="1:105" ht="15" customHeight="1">
      <c r="A16" s="152" t="s">
        <v>24</v>
      </c>
      <c r="B16" s="152"/>
      <c r="C16" s="152"/>
      <c r="D16" s="152"/>
      <c r="E16" s="152"/>
      <c r="F16" s="152"/>
      <c r="G16" s="8"/>
      <c r="H16" s="183" t="s">
        <v>141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4"/>
      <c r="BW16" s="154" t="s">
        <v>11</v>
      </c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>
        <v>5850000</v>
      </c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</row>
    <row r="17" spans="1:105" s="1" customFormat="1" ht="26.25" customHeight="1">
      <c r="A17" s="152" t="s">
        <v>25</v>
      </c>
      <c r="B17" s="152"/>
      <c r="C17" s="152"/>
      <c r="D17" s="152"/>
      <c r="E17" s="152"/>
      <c r="F17" s="152"/>
      <c r="G17" s="8"/>
      <c r="H17" s="183" t="s">
        <v>142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4"/>
      <c r="BW17" s="154" t="s">
        <v>11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>
        <v>780000</v>
      </c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</row>
    <row r="18" spans="1:105" s="1" customFormat="1" ht="26.25" customHeight="1">
      <c r="A18" s="152" t="s">
        <v>26</v>
      </c>
      <c r="B18" s="152"/>
      <c r="C18" s="152"/>
      <c r="D18" s="152"/>
      <c r="E18" s="152"/>
      <c r="F18" s="152"/>
      <c r="G18" s="8"/>
      <c r="H18" s="183" t="s">
        <v>143</v>
      </c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>
        <v>1370000</v>
      </c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</row>
    <row r="19" spans="1:105" s="1" customFormat="1" ht="13.5" customHeight="1">
      <c r="A19" s="152"/>
      <c r="B19" s="152"/>
      <c r="C19" s="152"/>
      <c r="D19" s="152"/>
      <c r="E19" s="152"/>
      <c r="F19" s="152"/>
      <c r="G19" s="173" t="s">
        <v>10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5"/>
      <c r="BW19" s="154" t="s">
        <v>11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>
        <f>CM16+CM17+CM18</f>
        <v>8000000</v>
      </c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</row>
    <row r="20" ht="10.5" customHeight="1"/>
    <row r="22" s="1" customFormat="1" ht="12" customHeight="1"/>
    <row r="23" spans="1:105" s="6" customFormat="1" ht="13.5">
      <c r="A23" s="167" t="s">
        <v>32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</row>
    <row r="24" ht="6" customHeight="1"/>
    <row r="25" spans="1:105" s="6" customFormat="1" ht="13.5">
      <c r="A25" s="6" t="s">
        <v>14</v>
      </c>
      <c r="X25" s="117" t="s">
        <v>202</v>
      </c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</row>
    <row r="26" spans="24:105" s="6" customFormat="1" ht="6" customHeight="1"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pans="1:105" s="6" customFormat="1" ht="13.5">
      <c r="A27" s="169" t="s">
        <v>13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8" t="s">
        <v>210</v>
      </c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</row>
    <row r="28" ht="10.5" customHeight="1"/>
    <row r="29" spans="1:105" s="3" customFormat="1" ht="55.5" customHeight="1">
      <c r="A29" s="158" t="s">
        <v>0</v>
      </c>
      <c r="B29" s="159"/>
      <c r="C29" s="159"/>
      <c r="D29" s="159"/>
      <c r="E29" s="159"/>
      <c r="F29" s="159"/>
      <c r="G29" s="160"/>
      <c r="H29" s="158" t="s">
        <v>17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60"/>
      <c r="BD29" s="158" t="s">
        <v>33</v>
      </c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60"/>
      <c r="BT29" s="158" t="s">
        <v>34</v>
      </c>
      <c r="BU29" s="159"/>
      <c r="BV29" s="159"/>
      <c r="BW29" s="159"/>
      <c r="BX29" s="159"/>
      <c r="BY29" s="159"/>
      <c r="BZ29" s="159"/>
      <c r="CA29" s="159"/>
      <c r="CB29" s="159"/>
      <c r="CC29" s="159"/>
      <c r="CD29" s="160"/>
      <c r="CE29" s="158" t="s">
        <v>54</v>
      </c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60"/>
    </row>
    <row r="30" spans="1:105" s="4" customFormat="1" ht="12.75">
      <c r="A30" s="156">
        <v>1</v>
      </c>
      <c r="B30" s="156"/>
      <c r="C30" s="156"/>
      <c r="D30" s="156"/>
      <c r="E30" s="156"/>
      <c r="F30" s="156"/>
      <c r="G30" s="156"/>
      <c r="H30" s="156">
        <v>2</v>
      </c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>
        <v>3</v>
      </c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>
        <v>4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>
        <v>5</v>
      </c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</row>
    <row r="31" spans="1:105" s="5" customFormat="1" ht="15" customHeight="1">
      <c r="A31" s="152" t="s">
        <v>24</v>
      </c>
      <c r="B31" s="152"/>
      <c r="C31" s="152"/>
      <c r="D31" s="152"/>
      <c r="E31" s="152"/>
      <c r="F31" s="152"/>
      <c r="G31" s="152"/>
      <c r="H31" s="153" t="s">
        <v>203</v>
      </c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87">
        <v>5550000</v>
      </c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54">
        <v>2.2</v>
      </c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>
        <v>122000</v>
      </c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</row>
    <row r="32" spans="1:105" s="5" customFormat="1" ht="15" customHeight="1">
      <c r="A32" s="152"/>
      <c r="B32" s="152"/>
      <c r="C32" s="152"/>
      <c r="D32" s="152"/>
      <c r="E32" s="152"/>
      <c r="F32" s="152"/>
      <c r="G32" s="152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</row>
    <row r="33" spans="1:105" s="5" customFormat="1" ht="15" customHeight="1">
      <c r="A33" s="152"/>
      <c r="B33" s="152"/>
      <c r="C33" s="152"/>
      <c r="D33" s="152"/>
      <c r="E33" s="152"/>
      <c r="F33" s="152"/>
      <c r="G33" s="152"/>
      <c r="H33" s="174" t="s">
        <v>10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5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 t="s">
        <v>11</v>
      </c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>
        <f>CE31</f>
        <v>122000</v>
      </c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</row>
    <row r="34" spans="1:105" s="5" customFormat="1" ht="15" customHeight="1">
      <c r="A34" s="21"/>
      <c r="B34" s="21"/>
      <c r="C34" s="21"/>
      <c r="D34" s="21"/>
      <c r="E34" s="21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</row>
    <row r="35" spans="1:105" s="6" customFormat="1" ht="13.5">
      <c r="A35" s="167" t="s">
        <v>291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</row>
    <row r="36" ht="6" customHeight="1"/>
    <row r="37" spans="1:105" s="6" customFormat="1" ht="13.5">
      <c r="A37" s="6" t="s">
        <v>14</v>
      </c>
      <c r="X37" s="117" t="s">
        <v>209</v>
      </c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</row>
    <row r="38" spans="24:105" s="6" customFormat="1" ht="6" customHeight="1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1:105" s="6" customFormat="1" ht="13.5">
      <c r="A39" s="169" t="s">
        <v>13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8" t="s">
        <v>210</v>
      </c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</row>
    <row r="40" ht="10.5" customHeight="1"/>
    <row r="41" spans="1:105" s="3" customFormat="1" ht="55.5" customHeight="1">
      <c r="A41" s="158" t="s">
        <v>0</v>
      </c>
      <c r="B41" s="159"/>
      <c r="C41" s="159"/>
      <c r="D41" s="159"/>
      <c r="E41" s="159"/>
      <c r="F41" s="159"/>
      <c r="G41" s="160"/>
      <c r="H41" s="158" t="s">
        <v>17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60"/>
      <c r="BD41" s="158" t="s">
        <v>33</v>
      </c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60"/>
      <c r="BT41" s="158" t="s">
        <v>34</v>
      </c>
      <c r="BU41" s="159"/>
      <c r="BV41" s="159"/>
      <c r="BW41" s="159"/>
      <c r="BX41" s="159"/>
      <c r="BY41" s="159"/>
      <c r="BZ41" s="159"/>
      <c r="CA41" s="159"/>
      <c r="CB41" s="159"/>
      <c r="CC41" s="159"/>
      <c r="CD41" s="160"/>
      <c r="CE41" s="158" t="s">
        <v>54</v>
      </c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60"/>
    </row>
    <row r="42" spans="1:105" s="4" customFormat="1" ht="12.75">
      <c r="A42" s="156">
        <v>1</v>
      </c>
      <c r="B42" s="156"/>
      <c r="C42" s="156"/>
      <c r="D42" s="156"/>
      <c r="E42" s="156"/>
      <c r="F42" s="156"/>
      <c r="G42" s="156"/>
      <c r="H42" s="156">
        <v>2</v>
      </c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>
        <v>3</v>
      </c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>
        <v>4</v>
      </c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>
        <v>5</v>
      </c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</row>
    <row r="43" spans="1:105" s="5" customFormat="1" ht="15" customHeight="1">
      <c r="A43" s="152" t="s">
        <v>24</v>
      </c>
      <c r="B43" s="152"/>
      <c r="C43" s="152"/>
      <c r="D43" s="152"/>
      <c r="E43" s="152"/>
      <c r="F43" s="152"/>
      <c r="G43" s="152"/>
      <c r="H43" s="153" t="s">
        <v>204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94">
        <f>CE44+CE45</f>
        <v>21608.04</v>
      </c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</row>
    <row r="44" spans="1:105" s="5" customFormat="1" ht="15" customHeight="1">
      <c r="A44" s="152"/>
      <c r="B44" s="152"/>
      <c r="C44" s="152"/>
      <c r="D44" s="152"/>
      <c r="E44" s="152"/>
      <c r="F44" s="152"/>
      <c r="G44" s="152"/>
      <c r="H44" s="153" t="s">
        <v>205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4">
        <v>145.52</v>
      </c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>
        <v>27</v>
      </c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94">
        <f>BT44*BD44</f>
        <v>3929.0400000000004</v>
      </c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</row>
    <row r="45" spans="1:105" s="5" customFormat="1" ht="15" customHeight="1">
      <c r="A45" s="152"/>
      <c r="B45" s="152"/>
      <c r="C45" s="152"/>
      <c r="D45" s="152"/>
      <c r="E45" s="152"/>
      <c r="F45" s="152"/>
      <c r="G45" s="152"/>
      <c r="H45" s="153" t="s">
        <v>206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4">
        <v>249</v>
      </c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>
        <v>71</v>
      </c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94">
        <f>BT45*BD45</f>
        <v>17679</v>
      </c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</row>
    <row r="46" spans="1:105" s="5" customFormat="1" ht="15" customHeight="1">
      <c r="A46" s="152" t="s">
        <v>25</v>
      </c>
      <c r="B46" s="152"/>
      <c r="C46" s="152"/>
      <c r="D46" s="152"/>
      <c r="E46" s="152"/>
      <c r="F46" s="152"/>
      <c r="G46" s="152"/>
      <c r="H46" s="153" t="s">
        <v>207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94">
        <v>12000</v>
      </c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</row>
    <row r="47" spans="1:105" s="5" customFormat="1" ht="15" customHeight="1">
      <c r="A47" s="152" t="s">
        <v>26</v>
      </c>
      <c r="B47" s="152"/>
      <c r="C47" s="152"/>
      <c r="D47" s="152"/>
      <c r="E47" s="152"/>
      <c r="F47" s="152"/>
      <c r="G47" s="152"/>
      <c r="H47" s="153" t="s">
        <v>208</v>
      </c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94">
        <v>56392</v>
      </c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</row>
    <row r="48" spans="1:105" s="5" customFormat="1" ht="15" customHeight="1">
      <c r="A48" s="152"/>
      <c r="B48" s="152"/>
      <c r="C48" s="152"/>
      <c r="D48" s="152"/>
      <c r="E48" s="152"/>
      <c r="F48" s="152"/>
      <c r="G48" s="152"/>
      <c r="H48" s="174" t="s">
        <v>10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5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 t="s">
        <v>11</v>
      </c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95">
        <f>CE43+CE46+CE47</f>
        <v>90000.04000000001</v>
      </c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</row>
    <row r="49" ht="27" customHeight="1"/>
    <row r="50" spans="1:105" s="6" customFormat="1" ht="13.5">
      <c r="A50" s="167" t="s">
        <v>292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</row>
    <row r="51" ht="6" customHeight="1"/>
    <row r="52" spans="1:105" s="6" customFormat="1" ht="13.5">
      <c r="A52" s="6" t="s">
        <v>14</v>
      </c>
      <c r="X52" s="117" t="s">
        <v>211</v>
      </c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</row>
    <row r="53" spans="24:105" s="6" customFormat="1" ht="6" customHeight="1"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</row>
    <row r="54" spans="1:105" s="6" customFormat="1" ht="13.5">
      <c r="A54" s="169" t="s">
        <v>13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8" t="s">
        <v>210</v>
      </c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</row>
    <row r="55" ht="10.5" customHeight="1"/>
    <row r="56" spans="1:105" s="3" customFormat="1" ht="45" customHeight="1">
      <c r="A56" s="158" t="s">
        <v>0</v>
      </c>
      <c r="B56" s="159"/>
      <c r="C56" s="159"/>
      <c r="D56" s="159"/>
      <c r="E56" s="159"/>
      <c r="F56" s="159"/>
      <c r="G56" s="160"/>
      <c r="H56" s="158" t="s">
        <v>29</v>
      </c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60"/>
      <c r="BD56" s="158" t="s">
        <v>30</v>
      </c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60"/>
      <c r="BT56" s="158" t="s">
        <v>31</v>
      </c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60"/>
      <c r="CJ56" s="158" t="s">
        <v>28</v>
      </c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60"/>
    </row>
    <row r="57" spans="1:105" s="4" customFormat="1" ht="12.75">
      <c r="A57" s="156">
        <v>1</v>
      </c>
      <c r="B57" s="156"/>
      <c r="C57" s="156"/>
      <c r="D57" s="156"/>
      <c r="E57" s="156"/>
      <c r="F57" s="156"/>
      <c r="G57" s="156"/>
      <c r="H57" s="156">
        <v>2</v>
      </c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>
        <v>3</v>
      </c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>
        <v>4</v>
      </c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>
        <v>5</v>
      </c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</row>
    <row r="58" spans="1:105" s="5" customFormat="1" ht="15" customHeight="1">
      <c r="A58" s="152" t="s">
        <v>24</v>
      </c>
      <c r="B58" s="152"/>
      <c r="C58" s="152"/>
      <c r="D58" s="152"/>
      <c r="E58" s="152"/>
      <c r="F58" s="152"/>
      <c r="G58" s="152"/>
      <c r="H58" s="153" t="s">
        <v>212</v>
      </c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4">
        <v>40000</v>
      </c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>
        <v>4</v>
      </c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>
        <f>BD58*BT58</f>
        <v>160000</v>
      </c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</row>
    <row r="59" spans="1:105" s="5" customFormat="1" ht="15" customHeight="1">
      <c r="A59" s="152" t="s">
        <v>25</v>
      </c>
      <c r="B59" s="152"/>
      <c r="C59" s="152"/>
      <c r="D59" s="152"/>
      <c r="E59" s="152"/>
      <c r="F59" s="152"/>
      <c r="G59" s="152"/>
      <c r="H59" s="153" t="s">
        <v>213</v>
      </c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4">
        <v>5000</v>
      </c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>
        <v>6</v>
      </c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>
        <f>BD59*BT59</f>
        <v>30000</v>
      </c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</row>
    <row r="60" spans="1:105" s="5" customFormat="1" ht="15" customHeight="1">
      <c r="A60" s="152"/>
      <c r="B60" s="152"/>
      <c r="C60" s="152"/>
      <c r="D60" s="152"/>
      <c r="E60" s="152"/>
      <c r="F60" s="152"/>
      <c r="G60" s="152"/>
      <c r="H60" s="174" t="s">
        <v>10</v>
      </c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5"/>
      <c r="BD60" s="154" t="s">
        <v>11</v>
      </c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 t="s">
        <v>11</v>
      </c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85">
        <f>CJ58+CJ59</f>
        <v>190000</v>
      </c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</row>
    <row r="62" spans="1:105" s="6" customFormat="1" ht="27" customHeight="1">
      <c r="A62" s="186" t="s">
        <v>293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</row>
    <row r="63" ht="6" customHeight="1"/>
    <row r="64" spans="1:105" s="6" customFormat="1" ht="13.5">
      <c r="A64" s="6" t="s">
        <v>14</v>
      </c>
      <c r="X64" s="117" t="s">
        <v>211</v>
      </c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</row>
    <row r="65" spans="24:105" s="6" customFormat="1" ht="6" customHeight="1"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</row>
    <row r="66" spans="1:105" s="6" customFormat="1" ht="13.5">
      <c r="A66" s="169" t="s">
        <v>13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8" t="s">
        <v>210</v>
      </c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</row>
    <row r="67" ht="10.5" customHeight="1"/>
    <row r="68" spans="1:105" s="3" customFormat="1" ht="45" customHeight="1">
      <c r="A68" s="158" t="s">
        <v>0</v>
      </c>
      <c r="B68" s="159"/>
      <c r="C68" s="159"/>
      <c r="D68" s="159"/>
      <c r="E68" s="159"/>
      <c r="F68" s="159"/>
      <c r="G68" s="160"/>
      <c r="H68" s="158" t="s">
        <v>29</v>
      </c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60"/>
      <c r="BD68" s="158" t="s">
        <v>30</v>
      </c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60"/>
      <c r="BT68" s="158" t="s">
        <v>31</v>
      </c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60"/>
      <c r="CJ68" s="158" t="s">
        <v>28</v>
      </c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60"/>
    </row>
    <row r="69" spans="1:105" s="4" customFormat="1" ht="12.75">
      <c r="A69" s="156">
        <v>1</v>
      </c>
      <c r="B69" s="156"/>
      <c r="C69" s="156"/>
      <c r="D69" s="156"/>
      <c r="E69" s="156"/>
      <c r="F69" s="156"/>
      <c r="G69" s="156"/>
      <c r="H69" s="156">
        <v>2</v>
      </c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>
        <v>3</v>
      </c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>
        <v>4</v>
      </c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>
        <v>5</v>
      </c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</row>
    <row r="70" spans="1:105" s="5" customFormat="1" ht="15" customHeight="1">
      <c r="A70" s="152" t="s">
        <v>24</v>
      </c>
      <c r="B70" s="152"/>
      <c r="C70" s="152"/>
      <c r="D70" s="152"/>
      <c r="E70" s="152"/>
      <c r="F70" s="152"/>
      <c r="G70" s="152"/>
      <c r="H70" s="153" t="s">
        <v>214</v>
      </c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4">
        <v>2500</v>
      </c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>
        <v>4</v>
      </c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>
        <f>BD70*BT70</f>
        <v>10000</v>
      </c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</row>
    <row r="71" spans="1:105" s="5" customFormat="1" ht="15" customHeight="1">
      <c r="A71" s="152"/>
      <c r="B71" s="152"/>
      <c r="C71" s="152"/>
      <c r="D71" s="152"/>
      <c r="E71" s="152"/>
      <c r="F71" s="152"/>
      <c r="G71" s="152"/>
      <c r="H71" s="174" t="s">
        <v>10</v>
      </c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5"/>
      <c r="BD71" s="154" t="s">
        <v>11</v>
      </c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 t="s">
        <v>11</v>
      </c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85">
        <f>CJ70</f>
        <v>10000</v>
      </c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</row>
    <row r="73" spans="1:105" s="6" customFormat="1" ht="13.5">
      <c r="A73" s="167" t="s">
        <v>294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</row>
    <row r="74" ht="6" customHeight="1"/>
    <row r="75" spans="1:105" s="6" customFormat="1" ht="13.5">
      <c r="A75" s="6" t="s">
        <v>14</v>
      </c>
      <c r="X75" s="117" t="s">
        <v>219</v>
      </c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</row>
    <row r="76" spans="24:105" s="6" customFormat="1" ht="6" customHeight="1"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1:105" s="6" customFormat="1" ht="13.5">
      <c r="A77" s="169" t="s">
        <v>13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8" t="s">
        <v>210</v>
      </c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</row>
    <row r="78" ht="10.5" customHeight="1"/>
    <row r="79" spans="1:105" s="6" customFormat="1" ht="13.5">
      <c r="A79" s="167" t="s">
        <v>332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</row>
    <row r="80" ht="9.75" customHeight="1"/>
    <row r="81" spans="1:105" s="3" customFormat="1" ht="45" customHeight="1">
      <c r="A81" s="170" t="s">
        <v>0</v>
      </c>
      <c r="B81" s="171"/>
      <c r="C81" s="171"/>
      <c r="D81" s="171"/>
      <c r="E81" s="171"/>
      <c r="F81" s="171"/>
      <c r="G81" s="172"/>
      <c r="H81" s="170" t="s">
        <v>17</v>
      </c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2"/>
      <c r="AP81" s="170" t="s">
        <v>226</v>
      </c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2"/>
      <c r="BF81" s="170" t="s">
        <v>36</v>
      </c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2"/>
      <c r="BV81" s="170" t="s">
        <v>37</v>
      </c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2"/>
      <c r="CL81" s="170" t="s">
        <v>20</v>
      </c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2"/>
    </row>
    <row r="82" spans="1:105" s="4" customFormat="1" ht="12.75">
      <c r="A82" s="156">
        <v>1</v>
      </c>
      <c r="B82" s="156"/>
      <c r="C82" s="156"/>
      <c r="D82" s="156"/>
      <c r="E82" s="156"/>
      <c r="F82" s="156"/>
      <c r="G82" s="156"/>
      <c r="H82" s="156">
        <v>2</v>
      </c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>
        <v>3</v>
      </c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>
        <v>4</v>
      </c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>
        <v>5</v>
      </c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>
        <v>6</v>
      </c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</row>
    <row r="83" spans="1:105" s="5" customFormat="1" ht="30" customHeight="1">
      <c r="A83" s="152" t="s">
        <v>24</v>
      </c>
      <c r="B83" s="152"/>
      <c r="C83" s="152"/>
      <c r="D83" s="152"/>
      <c r="E83" s="152"/>
      <c r="F83" s="152"/>
      <c r="G83" s="152"/>
      <c r="H83" s="182" t="s">
        <v>221</v>
      </c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85">
        <f>CL84+CL85+CL86+CL87+CL88</f>
        <v>50000</v>
      </c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</row>
    <row r="84" spans="1:105" s="5" customFormat="1" ht="30.75" customHeight="1">
      <c r="A84" s="152"/>
      <c r="B84" s="152"/>
      <c r="C84" s="152"/>
      <c r="D84" s="152"/>
      <c r="E84" s="152"/>
      <c r="F84" s="152"/>
      <c r="G84" s="152"/>
      <c r="H84" s="153" t="s">
        <v>220</v>
      </c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4">
        <v>5</v>
      </c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>
        <v>12</v>
      </c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>
        <v>260</v>
      </c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>
        <f>AP84*BF84*BV84</f>
        <v>15600</v>
      </c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</row>
    <row r="85" spans="1:105" s="5" customFormat="1" ht="15" customHeight="1">
      <c r="A85" s="152"/>
      <c r="B85" s="152"/>
      <c r="C85" s="152"/>
      <c r="D85" s="152"/>
      <c r="E85" s="152"/>
      <c r="F85" s="152"/>
      <c r="G85" s="152"/>
      <c r="H85" s="153" t="s">
        <v>222</v>
      </c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4">
        <v>1</v>
      </c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>
        <v>12</v>
      </c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>
        <v>455</v>
      </c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>
        <f>AP85*BF85*BV85</f>
        <v>5460</v>
      </c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</row>
    <row r="86" spans="1:105" s="5" customFormat="1" ht="15" customHeight="1">
      <c r="A86" s="152"/>
      <c r="B86" s="152"/>
      <c r="C86" s="152"/>
      <c r="D86" s="152"/>
      <c r="E86" s="152"/>
      <c r="F86" s="152"/>
      <c r="G86" s="152"/>
      <c r="H86" s="153" t="s">
        <v>223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4">
        <v>700</v>
      </c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>
        <v>12</v>
      </c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>
        <v>1.77</v>
      </c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>
        <v>14900</v>
      </c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</row>
    <row r="87" spans="1:105" s="5" customFormat="1" ht="15" customHeight="1">
      <c r="A87" s="152"/>
      <c r="B87" s="152"/>
      <c r="C87" s="152"/>
      <c r="D87" s="152"/>
      <c r="E87" s="152"/>
      <c r="F87" s="152"/>
      <c r="G87" s="152"/>
      <c r="H87" s="153" t="s">
        <v>224</v>
      </c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4">
        <v>26</v>
      </c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>
        <v>12</v>
      </c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>
        <v>3.21</v>
      </c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>
        <v>1000</v>
      </c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</row>
    <row r="88" spans="1:105" s="5" customFormat="1" ht="15" customHeight="1">
      <c r="A88" s="152"/>
      <c r="B88" s="152"/>
      <c r="C88" s="152"/>
      <c r="D88" s="152"/>
      <c r="E88" s="152"/>
      <c r="F88" s="152"/>
      <c r="G88" s="152"/>
      <c r="H88" s="153" t="s">
        <v>225</v>
      </c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4">
        <v>1812</v>
      </c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>
        <v>12</v>
      </c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>
        <v>0.6</v>
      </c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>
        <v>13040</v>
      </c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</row>
    <row r="89" spans="1:105" s="5" customFormat="1" ht="30" customHeight="1">
      <c r="A89" s="152" t="s">
        <v>227</v>
      </c>
      <c r="B89" s="152"/>
      <c r="C89" s="152"/>
      <c r="D89" s="152"/>
      <c r="E89" s="152"/>
      <c r="F89" s="152"/>
      <c r="G89" s="152"/>
      <c r="H89" s="153" t="s">
        <v>228</v>
      </c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85">
        <v>20000</v>
      </c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</row>
    <row r="90" spans="1:105" s="5" customFormat="1" ht="15" customHeight="1">
      <c r="A90" s="152"/>
      <c r="B90" s="152"/>
      <c r="C90" s="152"/>
      <c r="D90" s="152"/>
      <c r="E90" s="152"/>
      <c r="F90" s="152"/>
      <c r="G90" s="152"/>
      <c r="H90" s="153" t="s">
        <v>229</v>
      </c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4">
        <v>218</v>
      </c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>
        <v>12</v>
      </c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>
        <v>5.23</v>
      </c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>
        <v>13682</v>
      </c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</row>
    <row r="91" spans="1:105" s="5" customFormat="1" ht="15" customHeight="1">
      <c r="A91" s="152"/>
      <c r="B91" s="152"/>
      <c r="C91" s="152"/>
      <c r="D91" s="152"/>
      <c r="E91" s="152"/>
      <c r="F91" s="152"/>
      <c r="G91" s="152"/>
      <c r="H91" s="153" t="s">
        <v>230</v>
      </c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4">
        <v>100</v>
      </c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>
        <v>12</v>
      </c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>
        <v>5.27</v>
      </c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>
        <v>6324</v>
      </c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</row>
    <row r="92" spans="1:105" s="5" customFormat="1" ht="30.75" customHeight="1">
      <c r="A92" s="152" t="s">
        <v>231</v>
      </c>
      <c r="B92" s="152"/>
      <c r="C92" s="152"/>
      <c r="D92" s="152"/>
      <c r="E92" s="152"/>
      <c r="F92" s="152"/>
      <c r="G92" s="152"/>
      <c r="H92" s="153" t="s">
        <v>232</v>
      </c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>
        <v>12</v>
      </c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>
        <v>4800</v>
      </c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85">
        <v>57600</v>
      </c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</row>
    <row r="93" spans="1:105" s="5" customFormat="1" ht="15" customHeight="1">
      <c r="A93" s="152" t="s">
        <v>233</v>
      </c>
      <c r="B93" s="152"/>
      <c r="C93" s="152"/>
      <c r="D93" s="152"/>
      <c r="E93" s="152"/>
      <c r="F93" s="152"/>
      <c r="G93" s="152"/>
      <c r="H93" s="153" t="s">
        <v>234</v>
      </c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4">
        <v>5</v>
      </c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>
        <v>12</v>
      </c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>
        <v>50</v>
      </c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85">
        <f>BV93*BF93*AP93</f>
        <v>3000</v>
      </c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</row>
    <row r="94" spans="1:105" s="5" customFormat="1" ht="15" customHeight="1">
      <c r="A94" s="152" t="s">
        <v>235</v>
      </c>
      <c r="B94" s="152"/>
      <c r="C94" s="152"/>
      <c r="D94" s="152"/>
      <c r="E94" s="152"/>
      <c r="F94" s="152"/>
      <c r="G94" s="152"/>
      <c r="H94" s="153" t="s">
        <v>236</v>
      </c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4">
        <v>5</v>
      </c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>
        <v>2000</v>
      </c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85">
        <v>10000</v>
      </c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</row>
    <row r="95" spans="1:105" s="5" customFormat="1" ht="15" customHeight="1">
      <c r="A95" s="152" t="s">
        <v>237</v>
      </c>
      <c r="B95" s="152"/>
      <c r="C95" s="152"/>
      <c r="D95" s="152"/>
      <c r="E95" s="152"/>
      <c r="F95" s="152"/>
      <c r="G95" s="152"/>
      <c r="H95" s="153" t="s">
        <v>238</v>
      </c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85">
        <f>CL96+CL97</f>
        <v>19600</v>
      </c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</row>
    <row r="96" spans="1:105" s="5" customFormat="1" ht="15" customHeight="1">
      <c r="A96" s="152"/>
      <c r="B96" s="152"/>
      <c r="C96" s="152"/>
      <c r="D96" s="152"/>
      <c r="E96" s="152"/>
      <c r="F96" s="152"/>
      <c r="G96" s="152"/>
      <c r="H96" s="153" t="s">
        <v>239</v>
      </c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>
        <v>12</v>
      </c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>
        <v>800</v>
      </c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>
        <f>BF96*BV96</f>
        <v>9600</v>
      </c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</row>
    <row r="97" spans="1:105" s="5" customFormat="1" ht="15" customHeight="1">
      <c r="A97" s="152"/>
      <c r="B97" s="152"/>
      <c r="C97" s="152"/>
      <c r="D97" s="152"/>
      <c r="E97" s="152"/>
      <c r="F97" s="152"/>
      <c r="G97" s="152"/>
      <c r="H97" s="153" t="s">
        <v>240</v>
      </c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4">
        <v>200</v>
      </c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>
        <v>50</v>
      </c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>
        <f>BV97*AP97</f>
        <v>10000</v>
      </c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</row>
    <row r="98" spans="1:105" s="5" customFormat="1" ht="15" customHeight="1">
      <c r="A98" s="152"/>
      <c r="B98" s="152"/>
      <c r="C98" s="152"/>
      <c r="D98" s="152"/>
      <c r="E98" s="152"/>
      <c r="F98" s="152"/>
      <c r="G98" s="152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</row>
    <row r="99" spans="1:105" s="5" customFormat="1" ht="15" customHeight="1">
      <c r="A99" s="152"/>
      <c r="B99" s="152"/>
      <c r="C99" s="152"/>
      <c r="D99" s="152"/>
      <c r="E99" s="152"/>
      <c r="F99" s="152"/>
      <c r="G99" s="152"/>
      <c r="H99" s="188" t="s">
        <v>35</v>
      </c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90"/>
      <c r="AP99" s="154" t="s">
        <v>11</v>
      </c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 t="s">
        <v>11</v>
      </c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 t="s">
        <v>11</v>
      </c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85">
        <v>160000</v>
      </c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</row>
    <row r="100" ht="10.5" customHeight="1"/>
    <row r="101" spans="1:105" s="6" customFormat="1" ht="13.5">
      <c r="A101" s="167" t="s">
        <v>333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</row>
    <row r="102" ht="10.5" customHeight="1"/>
    <row r="103" spans="1:105" s="3" customFormat="1" ht="45" customHeight="1">
      <c r="A103" s="158" t="s">
        <v>0</v>
      </c>
      <c r="B103" s="159"/>
      <c r="C103" s="159"/>
      <c r="D103" s="159"/>
      <c r="E103" s="159"/>
      <c r="F103" s="159"/>
      <c r="G103" s="160"/>
      <c r="H103" s="158" t="s">
        <v>17</v>
      </c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60"/>
      <c r="BD103" s="158" t="s">
        <v>38</v>
      </c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60"/>
      <c r="BT103" s="158" t="s">
        <v>39</v>
      </c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60"/>
      <c r="CJ103" s="158" t="s">
        <v>27</v>
      </c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60"/>
    </row>
    <row r="104" spans="1:105" s="4" customFormat="1" ht="12.75">
      <c r="A104" s="156">
        <v>1</v>
      </c>
      <c r="B104" s="156"/>
      <c r="C104" s="156"/>
      <c r="D104" s="156"/>
      <c r="E104" s="156"/>
      <c r="F104" s="156"/>
      <c r="G104" s="156"/>
      <c r="H104" s="156">
        <v>2</v>
      </c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>
        <v>3</v>
      </c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>
        <v>4</v>
      </c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>
        <v>5</v>
      </c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</row>
    <row r="105" spans="1:105" s="5" customFormat="1" ht="30" customHeight="1">
      <c r="A105" s="152" t="s">
        <v>24</v>
      </c>
      <c r="B105" s="152"/>
      <c r="C105" s="152"/>
      <c r="D105" s="152"/>
      <c r="E105" s="152"/>
      <c r="F105" s="152"/>
      <c r="G105" s="152"/>
      <c r="H105" s="153" t="s">
        <v>215</v>
      </c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4">
        <v>10</v>
      </c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>
        <v>15000</v>
      </c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>
        <f>BT105*BD105</f>
        <v>150000</v>
      </c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</row>
    <row r="106" spans="1:105" s="5" customFormat="1" ht="15" customHeight="1">
      <c r="A106" s="152"/>
      <c r="B106" s="152"/>
      <c r="C106" s="152"/>
      <c r="D106" s="152"/>
      <c r="E106" s="152"/>
      <c r="F106" s="152"/>
      <c r="G106" s="152"/>
      <c r="H106" s="174" t="s">
        <v>10</v>
      </c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5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85">
        <f>CJ105</f>
        <v>150000</v>
      </c>
      <c r="CK106" s="185"/>
      <c r="CL106" s="185"/>
      <c r="CM106" s="185"/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</row>
    <row r="107" ht="10.5" customHeight="1"/>
    <row r="108" spans="1:105" s="6" customFormat="1" ht="13.5">
      <c r="A108" s="167" t="s">
        <v>334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</row>
    <row r="109" ht="10.5" customHeight="1"/>
    <row r="110" spans="1:105" s="3" customFormat="1" ht="45" customHeight="1">
      <c r="A110" s="170" t="s">
        <v>0</v>
      </c>
      <c r="B110" s="171"/>
      <c r="C110" s="171"/>
      <c r="D110" s="171"/>
      <c r="E110" s="171"/>
      <c r="F110" s="171"/>
      <c r="G110" s="172"/>
      <c r="H110" s="170" t="s">
        <v>29</v>
      </c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2"/>
      <c r="AP110" s="170" t="s">
        <v>40</v>
      </c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2"/>
      <c r="BF110" s="170" t="s">
        <v>41</v>
      </c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2"/>
      <c r="BV110" s="170" t="s">
        <v>42</v>
      </c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2"/>
      <c r="CL110" s="170" t="s">
        <v>43</v>
      </c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2"/>
    </row>
    <row r="111" spans="1:105" s="4" customFormat="1" ht="12.75">
      <c r="A111" s="156">
        <v>1</v>
      </c>
      <c r="B111" s="156"/>
      <c r="C111" s="156"/>
      <c r="D111" s="156"/>
      <c r="E111" s="156"/>
      <c r="F111" s="156"/>
      <c r="G111" s="156"/>
      <c r="H111" s="156">
        <v>2</v>
      </c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>
        <v>4</v>
      </c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>
        <v>5</v>
      </c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>
        <v>6</v>
      </c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>
        <v>6</v>
      </c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</row>
    <row r="112" spans="1:105" s="5" customFormat="1" ht="15" customHeight="1">
      <c r="A112" s="152" t="s">
        <v>24</v>
      </c>
      <c r="B112" s="152"/>
      <c r="C112" s="152"/>
      <c r="D112" s="152"/>
      <c r="E112" s="152"/>
      <c r="F112" s="152"/>
      <c r="G112" s="152"/>
      <c r="H112" s="153" t="s">
        <v>216</v>
      </c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4">
        <v>57000</v>
      </c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>
        <v>5.82</v>
      </c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>
        <v>5</v>
      </c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>
        <v>350000</v>
      </c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</row>
    <row r="113" spans="1:105" s="5" customFormat="1" ht="15" customHeight="1">
      <c r="A113" s="152" t="s">
        <v>25</v>
      </c>
      <c r="B113" s="152"/>
      <c r="C113" s="152"/>
      <c r="D113" s="152"/>
      <c r="E113" s="152"/>
      <c r="F113" s="152"/>
      <c r="G113" s="152"/>
      <c r="H113" s="153" t="s">
        <v>217</v>
      </c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4">
        <v>186</v>
      </c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>
        <v>1386</v>
      </c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>
        <v>5</v>
      </c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>
        <v>270000</v>
      </c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</row>
    <row r="114" spans="1:105" s="5" customFormat="1" ht="15" customHeight="1">
      <c r="A114" s="152" t="s">
        <v>26</v>
      </c>
      <c r="B114" s="152"/>
      <c r="C114" s="152"/>
      <c r="D114" s="152"/>
      <c r="E114" s="152"/>
      <c r="F114" s="152"/>
      <c r="G114" s="152"/>
      <c r="H114" s="153" t="s">
        <v>218</v>
      </c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4">
        <v>475</v>
      </c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>
        <v>21</v>
      </c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>
        <v>5</v>
      </c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>
        <v>10000</v>
      </c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</row>
    <row r="115" spans="1:105" s="5" customFormat="1" ht="15" customHeight="1">
      <c r="A115" s="152"/>
      <c r="B115" s="152"/>
      <c r="C115" s="152"/>
      <c r="D115" s="152"/>
      <c r="E115" s="152"/>
      <c r="F115" s="152"/>
      <c r="G115" s="152"/>
      <c r="H115" s="173" t="s">
        <v>10</v>
      </c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5"/>
      <c r="AP115" s="154" t="s">
        <v>11</v>
      </c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 t="s">
        <v>11</v>
      </c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 t="s">
        <v>11</v>
      </c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85">
        <f>CL112+CL113+CL114</f>
        <v>630000</v>
      </c>
      <c r="CM115" s="185"/>
      <c r="CN115" s="185"/>
      <c r="CO115" s="185"/>
      <c r="CP115" s="185"/>
      <c r="CQ115" s="185"/>
      <c r="CR115" s="185"/>
      <c r="CS115" s="185"/>
      <c r="CT115" s="185"/>
      <c r="CU115" s="185"/>
      <c r="CV115" s="185"/>
      <c r="CW115" s="185"/>
      <c r="CX115" s="185"/>
      <c r="CY115" s="185"/>
      <c r="CZ115" s="185"/>
      <c r="DA115" s="185"/>
    </row>
    <row r="118" spans="1:105" s="6" customFormat="1" ht="13.5">
      <c r="A118" s="167" t="s">
        <v>335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</row>
    <row r="119" ht="10.5" customHeight="1"/>
    <row r="120" spans="1:105" s="3" customFormat="1" ht="45" customHeight="1">
      <c r="A120" s="158" t="s">
        <v>0</v>
      </c>
      <c r="B120" s="159"/>
      <c r="C120" s="159"/>
      <c r="D120" s="159"/>
      <c r="E120" s="159"/>
      <c r="F120" s="159"/>
      <c r="G120" s="160"/>
      <c r="H120" s="158" t="s">
        <v>17</v>
      </c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60"/>
      <c r="BD120" s="158" t="s">
        <v>45</v>
      </c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60"/>
      <c r="BT120" s="158" t="s">
        <v>46</v>
      </c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60"/>
      <c r="CJ120" s="158" t="s">
        <v>47</v>
      </c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60"/>
    </row>
    <row r="121" spans="1:105" s="4" customFormat="1" ht="12.75">
      <c r="A121" s="156">
        <v>1</v>
      </c>
      <c r="B121" s="156"/>
      <c r="C121" s="156"/>
      <c r="D121" s="156"/>
      <c r="E121" s="156"/>
      <c r="F121" s="156"/>
      <c r="G121" s="156"/>
      <c r="H121" s="156">
        <v>2</v>
      </c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>
        <v>3</v>
      </c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>
        <v>4</v>
      </c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>
        <v>5</v>
      </c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</row>
    <row r="122" spans="1:105" s="5" customFormat="1" ht="15" customHeight="1">
      <c r="A122" s="152" t="s">
        <v>24</v>
      </c>
      <c r="B122" s="152"/>
      <c r="C122" s="152"/>
      <c r="D122" s="152"/>
      <c r="E122" s="152"/>
      <c r="F122" s="152"/>
      <c r="G122" s="152"/>
      <c r="H122" s="153" t="s">
        <v>242</v>
      </c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4" t="s">
        <v>261</v>
      </c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>
        <v>1</v>
      </c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>
        <v>35000</v>
      </c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</row>
    <row r="123" spans="1:105" s="5" customFormat="1" ht="15" customHeight="1">
      <c r="A123" s="152" t="s">
        <v>227</v>
      </c>
      <c r="B123" s="152"/>
      <c r="C123" s="152"/>
      <c r="D123" s="152"/>
      <c r="E123" s="152"/>
      <c r="F123" s="152"/>
      <c r="G123" s="152"/>
      <c r="H123" s="153" t="s">
        <v>243</v>
      </c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4" t="s">
        <v>262</v>
      </c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>
        <v>12</v>
      </c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>
        <v>70000</v>
      </c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</row>
    <row r="124" spans="1:105" s="5" customFormat="1" ht="15" customHeight="1">
      <c r="A124" s="152" t="s">
        <v>244</v>
      </c>
      <c r="B124" s="152"/>
      <c r="C124" s="152"/>
      <c r="D124" s="152"/>
      <c r="E124" s="152"/>
      <c r="F124" s="152"/>
      <c r="G124" s="152"/>
      <c r="H124" s="153" t="s">
        <v>245</v>
      </c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4" t="s">
        <v>262</v>
      </c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>
        <v>1</v>
      </c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>
        <v>50000</v>
      </c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</row>
    <row r="125" spans="1:105" s="5" customFormat="1" ht="15" customHeight="1">
      <c r="A125" s="152" t="s">
        <v>233</v>
      </c>
      <c r="B125" s="152"/>
      <c r="C125" s="152"/>
      <c r="D125" s="152"/>
      <c r="E125" s="152"/>
      <c r="F125" s="152"/>
      <c r="G125" s="152"/>
      <c r="H125" s="153" t="s">
        <v>246</v>
      </c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4" t="s">
        <v>262</v>
      </c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>
        <v>3</v>
      </c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>
        <v>40000</v>
      </c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</row>
    <row r="126" spans="1:105" s="5" customFormat="1" ht="15" customHeight="1">
      <c r="A126" s="152" t="s">
        <v>235</v>
      </c>
      <c r="B126" s="152"/>
      <c r="C126" s="152"/>
      <c r="D126" s="152"/>
      <c r="E126" s="152"/>
      <c r="F126" s="152"/>
      <c r="G126" s="152"/>
      <c r="H126" s="153" t="s">
        <v>247</v>
      </c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4" t="s">
        <v>263</v>
      </c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>
        <v>12</v>
      </c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>
        <v>36000</v>
      </c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</row>
    <row r="127" spans="1:105" s="5" customFormat="1" ht="15" customHeight="1">
      <c r="A127" s="152" t="s">
        <v>237</v>
      </c>
      <c r="B127" s="152"/>
      <c r="C127" s="152"/>
      <c r="D127" s="152"/>
      <c r="E127" s="152"/>
      <c r="F127" s="152"/>
      <c r="G127" s="152"/>
      <c r="H127" s="153" t="s">
        <v>248</v>
      </c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4" t="s">
        <v>264</v>
      </c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>
        <v>40</v>
      </c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>
        <v>40000</v>
      </c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</row>
    <row r="128" spans="1:105" s="5" customFormat="1" ht="15" customHeight="1">
      <c r="A128" s="152" t="s">
        <v>249</v>
      </c>
      <c r="B128" s="152"/>
      <c r="C128" s="152"/>
      <c r="D128" s="152"/>
      <c r="E128" s="152"/>
      <c r="F128" s="152"/>
      <c r="G128" s="152"/>
      <c r="H128" s="153" t="s">
        <v>250</v>
      </c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4" t="s">
        <v>265</v>
      </c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>
        <v>1</v>
      </c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>
        <v>26000</v>
      </c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</row>
    <row r="129" spans="1:105" s="5" customFormat="1" ht="24" customHeight="1">
      <c r="A129" s="152" t="s">
        <v>251</v>
      </c>
      <c r="B129" s="152"/>
      <c r="C129" s="152"/>
      <c r="D129" s="152"/>
      <c r="E129" s="152"/>
      <c r="F129" s="152"/>
      <c r="G129" s="152"/>
      <c r="H129" s="153" t="s">
        <v>252</v>
      </c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70" t="s">
        <v>266</v>
      </c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2"/>
      <c r="BT129" s="154">
        <v>12</v>
      </c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>
        <v>36000</v>
      </c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</row>
    <row r="130" spans="1:105" s="5" customFormat="1" ht="15" customHeight="1">
      <c r="A130" s="152" t="s">
        <v>253</v>
      </c>
      <c r="B130" s="152"/>
      <c r="C130" s="152"/>
      <c r="D130" s="152"/>
      <c r="E130" s="152"/>
      <c r="F130" s="152"/>
      <c r="G130" s="152"/>
      <c r="H130" s="153" t="s">
        <v>254</v>
      </c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4" t="s">
        <v>262</v>
      </c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>
        <v>4</v>
      </c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>
        <v>10000</v>
      </c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</row>
    <row r="131" spans="1:105" s="5" customFormat="1" ht="15" customHeight="1">
      <c r="A131" s="152" t="s">
        <v>255</v>
      </c>
      <c r="B131" s="152"/>
      <c r="C131" s="152"/>
      <c r="D131" s="152"/>
      <c r="E131" s="152"/>
      <c r="F131" s="152"/>
      <c r="G131" s="152"/>
      <c r="H131" s="153" t="s">
        <v>256</v>
      </c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4" t="s">
        <v>261</v>
      </c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>
        <v>12</v>
      </c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>
        <v>64000</v>
      </c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</row>
    <row r="132" spans="1:105" s="5" customFormat="1" ht="15" customHeight="1">
      <c r="A132" s="152" t="s">
        <v>257</v>
      </c>
      <c r="B132" s="152"/>
      <c r="C132" s="152"/>
      <c r="D132" s="152"/>
      <c r="E132" s="152"/>
      <c r="F132" s="152"/>
      <c r="G132" s="152"/>
      <c r="H132" s="153" t="s">
        <v>258</v>
      </c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>
        <v>12</v>
      </c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>
        <v>8000</v>
      </c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</row>
    <row r="133" spans="1:105" s="5" customFormat="1" ht="29.25" customHeight="1">
      <c r="A133" s="152" t="s">
        <v>259</v>
      </c>
      <c r="B133" s="152"/>
      <c r="C133" s="152"/>
      <c r="D133" s="152"/>
      <c r="E133" s="152"/>
      <c r="F133" s="152"/>
      <c r="G133" s="152"/>
      <c r="H133" s="153" t="s">
        <v>260</v>
      </c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4" t="s">
        <v>261</v>
      </c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>
        <v>3</v>
      </c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>
        <v>15000</v>
      </c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</row>
    <row r="134" spans="1:105" s="5" customFormat="1" ht="15" customHeight="1">
      <c r="A134" s="152"/>
      <c r="B134" s="152"/>
      <c r="C134" s="152"/>
      <c r="D134" s="152"/>
      <c r="E134" s="152"/>
      <c r="F134" s="152"/>
      <c r="G134" s="152"/>
      <c r="H134" s="174" t="s">
        <v>10</v>
      </c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5"/>
      <c r="BD134" s="154" t="s">
        <v>11</v>
      </c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 t="s">
        <v>11</v>
      </c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85">
        <f>CJ122+CJ123+CJ124+CJ125+CJ126+CJ127+CJ128+CJ129+CJ130+CJ131+CJ132+CJ133</f>
        <v>430000</v>
      </c>
      <c r="CK134" s="185"/>
      <c r="CL134" s="185"/>
      <c r="CM134" s="185"/>
      <c r="CN134" s="185"/>
      <c r="CO134" s="185"/>
      <c r="CP134" s="185"/>
      <c r="CQ134" s="185"/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</row>
    <row r="136" spans="1:105" s="6" customFormat="1" ht="13.5">
      <c r="A136" s="167" t="s">
        <v>336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7"/>
      <c r="CU136" s="167"/>
      <c r="CV136" s="167"/>
      <c r="CW136" s="167"/>
      <c r="CX136" s="167"/>
      <c r="CY136" s="167"/>
      <c r="CZ136" s="167"/>
      <c r="DA136" s="167"/>
    </row>
    <row r="137" ht="10.5" customHeight="1"/>
    <row r="138" spans="1:105" ht="30" customHeight="1">
      <c r="A138" s="158" t="s">
        <v>0</v>
      </c>
      <c r="B138" s="159"/>
      <c r="C138" s="159"/>
      <c r="D138" s="159"/>
      <c r="E138" s="159"/>
      <c r="F138" s="159"/>
      <c r="G138" s="160"/>
      <c r="H138" s="158" t="s">
        <v>17</v>
      </c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60"/>
      <c r="BT138" s="158" t="s">
        <v>49</v>
      </c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60"/>
      <c r="CJ138" s="158" t="s">
        <v>50</v>
      </c>
      <c r="CK138" s="159"/>
      <c r="CL138" s="159"/>
      <c r="CM138" s="159"/>
      <c r="CN138" s="159"/>
      <c r="CO138" s="159"/>
      <c r="CP138" s="159"/>
      <c r="CQ138" s="159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60"/>
    </row>
    <row r="139" spans="1:105" s="1" customFormat="1" ht="12.75">
      <c r="A139" s="156">
        <v>1</v>
      </c>
      <c r="B139" s="156"/>
      <c r="C139" s="156"/>
      <c r="D139" s="156"/>
      <c r="E139" s="156"/>
      <c r="F139" s="156"/>
      <c r="G139" s="156"/>
      <c r="H139" s="156">
        <v>2</v>
      </c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>
        <v>3</v>
      </c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>
        <v>4</v>
      </c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</row>
    <row r="140" spans="1:105" ht="15" customHeight="1">
      <c r="A140" s="152" t="s">
        <v>24</v>
      </c>
      <c r="B140" s="152"/>
      <c r="C140" s="152"/>
      <c r="D140" s="152"/>
      <c r="E140" s="152"/>
      <c r="F140" s="152"/>
      <c r="G140" s="152"/>
      <c r="H140" s="182" t="s">
        <v>267</v>
      </c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4"/>
      <c r="BT140" s="154">
        <v>70</v>
      </c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>
        <v>1400000</v>
      </c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</row>
    <row r="141" spans="1:105" ht="15" customHeight="1">
      <c r="A141" s="152" t="s">
        <v>227</v>
      </c>
      <c r="B141" s="152"/>
      <c r="C141" s="152"/>
      <c r="D141" s="152"/>
      <c r="E141" s="152"/>
      <c r="F141" s="152"/>
      <c r="G141" s="152"/>
      <c r="H141" s="182" t="s">
        <v>268</v>
      </c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4"/>
      <c r="BT141" s="154">
        <v>2</v>
      </c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>
        <v>20000</v>
      </c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</row>
    <row r="142" spans="1:105" ht="15" customHeight="1">
      <c r="A142" s="152" t="s">
        <v>231</v>
      </c>
      <c r="B142" s="152"/>
      <c r="C142" s="152"/>
      <c r="D142" s="152"/>
      <c r="E142" s="152"/>
      <c r="F142" s="152"/>
      <c r="G142" s="152"/>
      <c r="H142" s="182" t="s">
        <v>269</v>
      </c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4"/>
      <c r="BT142" s="154">
        <v>1</v>
      </c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>
        <v>48000</v>
      </c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</row>
    <row r="143" spans="1:105" ht="15" customHeight="1">
      <c r="A143" s="152" t="s">
        <v>233</v>
      </c>
      <c r="B143" s="152"/>
      <c r="C143" s="152"/>
      <c r="D143" s="152"/>
      <c r="E143" s="152"/>
      <c r="F143" s="152"/>
      <c r="G143" s="152"/>
      <c r="H143" s="182" t="s">
        <v>270</v>
      </c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4"/>
      <c r="BT143" s="154">
        <v>8</v>
      </c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>
        <v>8000</v>
      </c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</row>
    <row r="144" spans="1:105" ht="15" customHeight="1">
      <c r="A144" s="152" t="s">
        <v>235</v>
      </c>
      <c r="B144" s="152"/>
      <c r="C144" s="152"/>
      <c r="D144" s="152"/>
      <c r="E144" s="152"/>
      <c r="F144" s="152"/>
      <c r="G144" s="152"/>
      <c r="H144" s="182" t="s">
        <v>271</v>
      </c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4"/>
      <c r="BT144" s="154">
        <v>3</v>
      </c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>
        <v>50000</v>
      </c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</row>
    <row r="145" spans="1:105" ht="15" customHeight="1">
      <c r="A145" s="152" t="s">
        <v>237</v>
      </c>
      <c r="B145" s="152"/>
      <c r="C145" s="152"/>
      <c r="D145" s="152"/>
      <c r="E145" s="152"/>
      <c r="F145" s="152"/>
      <c r="G145" s="152"/>
      <c r="H145" s="182" t="s">
        <v>272</v>
      </c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183"/>
      <c r="BE145" s="183"/>
      <c r="BF145" s="183"/>
      <c r="BG145" s="183"/>
      <c r="BH145" s="183"/>
      <c r="BI145" s="183"/>
      <c r="BJ145" s="183"/>
      <c r="BK145" s="183"/>
      <c r="BL145" s="183"/>
      <c r="BM145" s="183"/>
      <c r="BN145" s="183"/>
      <c r="BO145" s="183"/>
      <c r="BP145" s="183"/>
      <c r="BQ145" s="183"/>
      <c r="BR145" s="183"/>
      <c r="BS145" s="184"/>
      <c r="BT145" s="154">
        <v>1</v>
      </c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>
        <v>10000</v>
      </c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</row>
    <row r="146" spans="1:105" ht="15" customHeight="1">
      <c r="A146" s="152" t="s">
        <v>249</v>
      </c>
      <c r="B146" s="152"/>
      <c r="C146" s="152"/>
      <c r="D146" s="152"/>
      <c r="E146" s="152"/>
      <c r="F146" s="152"/>
      <c r="G146" s="152"/>
      <c r="H146" s="182" t="s">
        <v>273</v>
      </c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4"/>
      <c r="BT146" s="154">
        <v>1</v>
      </c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>
        <v>250000</v>
      </c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</row>
    <row r="147" spans="1:105" ht="15" customHeight="1">
      <c r="A147" s="152" t="s">
        <v>251</v>
      </c>
      <c r="B147" s="152"/>
      <c r="C147" s="152"/>
      <c r="D147" s="152"/>
      <c r="E147" s="152"/>
      <c r="F147" s="152"/>
      <c r="G147" s="152"/>
      <c r="H147" s="182" t="s">
        <v>274</v>
      </c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83"/>
      <c r="BS147" s="184"/>
      <c r="BT147" s="154">
        <v>1</v>
      </c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>
        <v>75000</v>
      </c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</row>
    <row r="148" spans="1:105" ht="15" customHeight="1">
      <c r="A148" s="152" t="s">
        <v>253</v>
      </c>
      <c r="B148" s="152"/>
      <c r="C148" s="152"/>
      <c r="D148" s="152"/>
      <c r="E148" s="152"/>
      <c r="F148" s="152"/>
      <c r="G148" s="152"/>
      <c r="H148" s="182" t="s">
        <v>275</v>
      </c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4"/>
      <c r="BT148" s="154">
        <v>1</v>
      </c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>
        <v>38000</v>
      </c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</row>
    <row r="149" spans="1:105" ht="15" customHeight="1">
      <c r="A149" s="152" t="s">
        <v>255</v>
      </c>
      <c r="B149" s="152"/>
      <c r="C149" s="152"/>
      <c r="D149" s="152"/>
      <c r="E149" s="152"/>
      <c r="F149" s="152"/>
      <c r="G149" s="152"/>
      <c r="H149" s="182" t="s">
        <v>276</v>
      </c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4"/>
      <c r="BT149" s="154">
        <v>7</v>
      </c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>
        <v>160000</v>
      </c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</row>
    <row r="150" spans="1:105" ht="15" customHeight="1">
      <c r="A150" s="152" t="s">
        <v>257</v>
      </c>
      <c r="B150" s="152"/>
      <c r="C150" s="152"/>
      <c r="D150" s="152"/>
      <c r="E150" s="152"/>
      <c r="F150" s="152"/>
      <c r="G150" s="152"/>
      <c r="H150" s="182" t="s">
        <v>277</v>
      </c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4"/>
      <c r="BT150" s="154">
        <v>1</v>
      </c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>
        <v>50000</v>
      </c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</row>
    <row r="151" spans="1:105" ht="15" customHeight="1">
      <c r="A151" s="152" t="s">
        <v>259</v>
      </c>
      <c r="B151" s="152"/>
      <c r="C151" s="152"/>
      <c r="D151" s="152"/>
      <c r="E151" s="152"/>
      <c r="F151" s="152"/>
      <c r="G151" s="152"/>
      <c r="H151" s="182" t="s">
        <v>278</v>
      </c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4"/>
      <c r="BT151" s="154">
        <v>1</v>
      </c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>
        <v>20000</v>
      </c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</row>
    <row r="152" spans="1:105" ht="15" customHeight="1">
      <c r="A152" s="152" t="s">
        <v>279</v>
      </c>
      <c r="B152" s="152"/>
      <c r="C152" s="152"/>
      <c r="D152" s="152"/>
      <c r="E152" s="152"/>
      <c r="F152" s="152"/>
      <c r="G152" s="152"/>
      <c r="H152" s="182" t="s">
        <v>280</v>
      </c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4"/>
      <c r="BT152" s="154">
        <v>1</v>
      </c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>
        <v>120000</v>
      </c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</row>
    <row r="153" spans="1:105" ht="15" customHeight="1">
      <c r="A153" s="152" t="s">
        <v>281</v>
      </c>
      <c r="B153" s="152"/>
      <c r="C153" s="152"/>
      <c r="D153" s="152"/>
      <c r="E153" s="152"/>
      <c r="F153" s="152"/>
      <c r="G153" s="152"/>
      <c r="H153" s="182" t="s">
        <v>282</v>
      </c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4"/>
      <c r="BT153" s="154">
        <v>2</v>
      </c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>
        <v>15000</v>
      </c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</row>
    <row r="154" spans="1:105" ht="15" customHeight="1">
      <c r="A154" s="152" t="s">
        <v>283</v>
      </c>
      <c r="B154" s="152"/>
      <c r="C154" s="152"/>
      <c r="D154" s="152"/>
      <c r="E154" s="152"/>
      <c r="F154" s="152"/>
      <c r="G154" s="152"/>
      <c r="H154" s="182" t="s">
        <v>284</v>
      </c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4"/>
      <c r="BT154" s="154">
        <v>1</v>
      </c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>
        <v>10000</v>
      </c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</row>
    <row r="155" spans="1:105" ht="15" customHeight="1">
      <c r="A155" s="152" t="s">
        <v>285</v>
      </c>
      <c r="B155" s="152"/>
      <c r="C155" s="152"/>
      <c r="D155" s="152"/>
      <c r="E155" s="152"/>
      <c r="F155" s="152"/>
      <c r="G155" s="152"/>
      <c r="H155" s="182" t="s">
        <v>286</v>
      </c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83"/>
      <c r="BR155" s="183"/>
      <c r="BS155" s="184"/>
      <c r="BT155" s="154">
        <v>2</v>
      </c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>
        <v>26000</v>
      </c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</row>
    <row r="156" spans="1:105" ht="15" customHeight="1">
      <c r="A156" s="152"/>
      <c r="B156" s="152"/>
      <c r="C156" s="152"/>
      <c r="D156" s="152"/>
      <c r="E156" s="152"/>
      <c r="F156" s="152"/>
      <c r="G156" s="152"/>
      <c r="H156" s="191" t="s">
        <v>10</v>
      </c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3"/>
      <c r="BT156" s="154" t="s">
        <v>11</v>
      </c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85">
        <f>SUM(CJ140:CJ155)</f>
        <v>2300000</v>
      </c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</row>
    <row r="157" spans="1:105" s="6" customFormat="1" ht="23.25" customHeight="1">
      <c r="A157" s="186" t="s">
        <v>337</v>
      </c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6"/>
      <c r="BO157" s="186"/>
      <c r="BP157" s="186"/>
      <c r="BQ157" s="186"/>
      <c r="BR157" s="186"/>
      <c r="BS157" s="186"/>
      <c r="BT157" s="186"/>
      <c r="BU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186"/>
      <c r="CK157" s="186"/>
      <c r="CL157" s="186"/>
      <c r="CM157" s="186"/>
      <c r="CN157" s="186"/>
      <c r="CO157" s="186"/>
      <c r="CP157" s="186"/>
      <c r="CQ157" s="186"/>
      <c r="CR157" s="186"/>
      <c r="CS157" s="186"/>
      <c r="CT157" s="186"/>
      <c r="CU157" s="186"/>
      <c r="CV157" s="186"/>
      <c r="CW157" s="186"/>
      <c r="CX157" s="186"/>
      <c r="CY157" s="186"/>
      <c r="CZ157" s="186"/>
      <c r="DA157" s="186"/>
    </row>
    <row r="158" ht="10.5" customHeight="1"/>
    <row r="159" spans="1:105" s="3" customFormat="1" ht="30" customHeight="1">
      <c r="A159" s="158" t="s">
        <v>0</v>
      </c>
      <c r="B159" s="159"/>
      <c r="C159" s="159"/>
      <c r="D159" s="159"/>
      <c r="E159" s="159"/>
      <c r="F159" s="159"/>
      <c r="G159" s="160"/>
      <c r="H159" s="158" t="s">
        <v>17</v>
      </c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60"/>
      <c r="BD159" s="158" t="s">
        <v>44</v>
      </c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60"/>
      <c r="BT159" s="158" t="s">
        <v>51</v>
      </c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60"/>
      <c r="CJ159" s="158" t="s">
        <v>52</v>
      </c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60"/>
    </row>
    <row r="160" spans="1:105" s="4" customFormat="1" ht="12.75">
      <c r="A160" s="156">
        <v>1</v>
      </c>
      <c r="B160" s="156"/>
      <c r="C160" s="156"/>
      <c r="D160" s="156"/>
      <c r="E160" s="156"/>
      <c r="F160" s="156"/>
      <c r="G160" s="156"/>
      <c r="H160" s="156">
        <v>1</v>
      </c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>
        <v>2</v>
      </c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>
        <v>3</v>
      </c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>
        <v>4</v>
      </c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</row>
    <row r="161" spans="1:105" s="5" customFormat="1" ht="15" customHeight="1">
      <c r="A161" s="152" t="s">
        <v>24</v>
      </c>
      <c r="B161" s="152"/>
      <c r="C161" s="152"/>
      <c r="D161" s="152"/>
      <c r="E161" s="152"/>
      <c r="F161" s="152"/>
      <c r="G161" s="152"/>
      <c r="H161" s="153" t="s">
        <v>147</v>
      </c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4">
        <v>4</v>
      </c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>
        <v>25000</v>
      </c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>
        <v>100000</v>
      </c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</row>
    <row r="162" spans="1:105" s="5" customFormat="1" ht="15" customHeight="1">
      <c r="A162" s="152" t="s">
        <v>25</v>
      </c>
      <c r="B162" s="152"/>
      <c r="C162" s="152"/>
      <c r="D162" s="152"/>
      <c r="E162" s="152"/>
      <c r="F162" s="152"/>
      <c r="G162" s="152"/>
      <c r="H162" s="153" t="s">
        <v>148</v>
      </c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4">
        <v>1</v>
      </c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>
        <v>100000</v>
      </c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>
        <v>100000</v>
      </c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</row>
    <row r="163" spans="1:105" s="5" customFormat="1" ht="15" customHeight="1">
      <c r="A163" s="152"/>
      <c r="B163" s="152"/>
      <c r="C163" s="152"/>
      <c r="D163" s="152"/>
      <c r="E163" s="152"/>
      <c r="F163" s="152"/>
      <c r="G163" s="152"/>
      <c r="H163" s="174" t="s">
        <v>10</v>
      </c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5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 t="s">
        <v>11</v>
      </c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85">
        <v>200000</v>
      </c>
      <c r="CK163" s="185"/>
      <c r="CL163" s="185"/>
      <c r="CM163" s="185"/>
      <c r="CN163" s="185"/>
      <c r="CO163" s="185"/>
      <c r="CP163" s="185"/>
      <c r="CQ163" s="185"/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</row>
    <row r="165" spans="1:105" ht="12" customHeight="1">
      <c r="A165" s="186" t="s">
        <v>338</v>
      </c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  <c r="CO165" s="186"/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</row>
    <row r="167" spans="1:105" ht="12" customHeight="1">
      <c r="A167" s="158" t="s">
        <v>0</v>
      </c>
      <c r="B167" s="159"/>
      <c r="C167" s="159"/>
      <c r="D167" s="159"/>
      <c r="E167" s="159"/>
      <c r="F167" s="159"/>
      <c r="G167" s="160"/>
      <c r="H167" s="158" t="s">
        <v>17</v>
      </c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60"/>
      <c r="BD167" s="158" t="s">
        <v>44</v>
      </c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60"/>
      <c r="BT167" s="158" t="s">
        <v>51</v>
      </c>
      <c r="BU167" s="159"/>
      <c r="BV167" s="159"/>
      <c r="BW167" s="159"/>
      <c r="BX167" s="159"/>
      <c r="BY167" s="159"/>
      <c r="BZ167" s="159"/>
      <c r="CA167" s="159"/>
      <c r="CB167" s="159"/>
      <c r="CC167" s="159"/>
      <c r="CD167" s="159"/>
      <c r="CE167" s="159"/>
      <c r="CF167" s="159"/>
      <c r="CG167" s="159"/>
      <c r="CH167" s="159"/>
      <c r="CI167" s="160"/>
      <c r="CJ167" s="158" t="s">
        <v>52</v>
      </c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60"/>
    </row>
    <row r="168" spans="1:105" ht="12" customHeight="1">
      <c r="A168" s="156">
        <v>1</v>
      </c>
      <c r="B168" s="156"/>
      <c r="C168" s="156"/>
      <c r="D168" s="156"/>
      <c r="E168" s="156"/>
      <c r="F168" s="156"/>
      <c r="G168" s="156"/>
      <c r="H168" s="156">
        <v>1</v>
      </c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>
        <v>2</v>
      </c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>
        <v>3</v>
      </c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>
        <v>4</v>
      </c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</row>
    <row r="169" spans="1:105" ht="12" customHeight="1">
      <c r="A169" s="179" t="s">
        <v>24</v>
      </c>
      <c r="B169" s="180"/>
      <c r="C169" s="180"/>
      <c r="D169" s="180"/>
      <c r="E169" s="180"/>
      <c r="F169" s="180"/>
      <c r="G169" s="181"/>
      <c r="H169" s="182" t="s">
        <v>149</v>
      </c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4"/>
      <c r="BD169" s="176">
        <v>5</v>
      </c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8"/>
      <c r="BT169" s="176">
        <v>300</v>
      </c>
      <c r="BU169" s="177"/>
      <c r="BV169" s="177"/>
      <c r="BW169" s="177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8"/>
      <c r="CJ169" s="176">
        <f>BD169*BT169</f>
        <v>1500</v>
      </c>
      <c r="CK169" s="177"/>
      <c r="CL169" s="177"/>
      <c r="CM169" s="177"/>
      <c r="CN169" s="177"/>
      <c r="CO169" s="177"/>
      <c r="CP169" s="177"/>
      <c r="CQ169" s="177"/>
      <c r="CR169" s="177"/>
      <c r="CS169" s="177"/>
      <c r="CT169" s="177"/>
      <c r="CU169" s="177"/>
      <c r="CV169" s="177"/>
      <c r="CW169" s="177"/>
      <c r="CX169" s="177"/>
      <c r="CY169" s="177"/>
      <c r="CZ169" s="177"/>
      <c r="DA169" s="178"/>
    </row>
    <row r="170" spans="1:105" ht="12" customHeight="1">
      <c r="A170" s="179" t="s">
        <v>25</v>
      </c>
      <c r="B170" s="180"/>
      <c r="C170" s="180"/>
      <c r="D170" s="180"/>
      <c r="E170" s="180"/>
      <c r="F170" s="180"/>
      <c r="G170" s="181"/>
      <c r="H170" s="182" t="s">
        <v>150</v>
      </c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4"/>
      <c r="BD170" s="176">
        <v>5</v>
      </c>
      <c r="BE170" s="177"/>
      <c r="BF170" s="177"/>
      <c r="BG170" s="177"/>
      <c r="BH170" s="177"/>
      <c r="BI170" s="177"/>
      <c r="BJ170" s="177"/>
      <c r="BK170" s="177"/>
      <c r="BL170" s="177"/>
      <c r="BM170" s="177"/>
      <c r="BN170" s="177"/>
      <c r="BO170" s="177"/>
      <c r="BP170" s="177"/>
      <c r="BQ170" s="177"/>
      <c r="BR170" s="177"/>
      <c r="BS170" s="178"/>
      <c r="BT170" s="176">
        <v>500</v>
      </c>
      <c r="BU170" s="177"/>
      <c r="BV170" s="177"/>
      <c r="BW170" s="177"/>
      <c r="BX170" s="177"/>
      <c r="BY170" s="177"/>
      <c r="BZ170" s="177"/>
      <c r="CA170" s="177"/>
      <c r="CB170" s="177"/>
      <c r="CC170" s="177"/>
      <c r="CD170" s="177"/>
      <c r="CE170" s="177"/>
      <c r="CF170" s="177"/>
      <c r="CG170" s="177"/>
      <c r="CH170" s="177"/>
      <c r="CI170" s="178"/>
      <c r="CJ170" s="176">
        <f aca="true" t="shared" si="0" ref="CJ170:CJ184">BD170*BT170</f>
        <v>2500</v>
      </c>
      <c r="CK170" s="177"/>
      <c r="CL170" s="177"/>
      <c r="CM170" s="177"/>
      <c r="CN170" s="177"/>
      <c r="CO170" s="177"/>
      <c r="CP170" s="177"/>
      <c r="CQ170" s="177"/>
      <c r="CR170" s="177"/>
      <c r="CS170" s="177"/>
      <c r="CT170" s="177"/>
      <c r="CU170" s="177"/>
      <c r="CV170" s="177"/>
      <c r="CW170" s="177"/>
      <c r="CX170" s="177"/>
      <c r="CY170" s="177"/>
      <c r="CZ170" s="177"/>
      <c r="DA170" s="178"/>
    </row>
    <row r="171" spans="1:105" ht="12" customHeight="1">
      <c r="A171" s="179" t="s">
        <v>26</v>
      </c>
      <c r="B171" s="180"/>
      <c r="C171" s="180"/>
      <c r="D171" s="180"/>
      <c r="E171" s="180"/>
      <c r="F171" s="180"/>
      <c r="G171" s="181"/>
      <c r="H171" s="182" t="s">
        <v>151</v>
      </c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4"/>
      <c r="BD171" s="176">
        <v>20</v>
      </c>
      <c r="BE171" s="177"/>
      <c r="BF171" s="177"/>
      <c r="BG171" s="177"/>
      <c r="BH171" s="177"/>
      <c r="BI171" s="177"/>
      <c r="BJ171" s="177"/>
      <c r="BK171" s="177"/>
      <c r="BL171" s="177"/>
      <c r="BM171" s="177"/>
      <c r="BN171" s="177"/>
      <c r="BO171" s="177"/>
      <c r="BP171" s="177"/>
      <c r="BQ171" s="177"/>
      <c r="BR171" s="177"/>
      <c r="BS171" s="178"/>
      <c r="BT171" s="176">
        <v>2500</v>
      </c>
      <c r="BU171" s="177"/>
      <c r="BV171" s="177"/>
      <c r="BW171" s="177"/>
      <c r="BX171" s="177"/>
      <c r="BY171" s="177"/>
      <c r="BZ171" s="177"/>
      <c r="CA171" s="177"/>
      <c r="CB171" s="177"/>
      <c r="CC171" s="177"/>
      <c r="CD171" s="177"/>
      <c r="CE171" s="177"/>
      <c r="CF171" s="177"/>
      <c r="CG171" s="177"/>
      <c r="CH171" s="177"/>
      <c r="CI171" s="178"/>
      <c r="CJ171" s="176">
        <f t="shared" si="0"/>
        <v>50000</v>
      </c>
      <c r="CK171" s="177"/>
      <c r="CL171" s="177"/>
      <c r="CM171" s="177"/>
      <c r="CN171" s="177"/>
      <c r="CO171" s="177"/>
      <c r="CP171" s="177"/>
      <c r="CQ171" s="177"/>
      <c r="CR171" s="177"/>
      <c r="CS171" s="177"/>
      <c r="CT171" s="177"/>
      <c r="CU171" s="177"/>
      <c r="CV171" s="177"/>
      <c r="CW171" s="177"/>
      <c r="CX171" s="177"/>
      <c r="CY171" s="177"/>
      <c r="CZ171" s="177"/>
      <c r="DA171" s="178"/>
    </row>
    <row r="172" spans="1:105" ht="12" customHeight="1">
      <c r="A172" s="179" t="s">
        <v>153</v>
      </c>
      <c r="B172" s="180"/>
      <c r="C172" s="180"/>
      <c r="D172" s="180"/>
      <c r="E172" s="180"/>
      <c r="F172" s="180"/>
      <c r="G172" s="181"/>
      <c r="H172" s="182" t="s">
        <v>152</v>
      </c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4"/>
      <c r="BD172" s="176">
        <v>4</v>
      </c>
      <c r="BE172" s="177"/>
      <c r="BF172" s="177"/>
      <c r="BG172" s="177"/>
      <c r="BH172" s="177"/>
      <c r="BI172" s="177"/>
      <c r="BJ172" s="177"/>
      <c r="BK172" s="177"/>
      <c r="BL172" s="177"/>
      <c r="BM172" s="177"/>
      <c r="BN172" s="177"/>
      <c r="BO172" s="177"/>
      <c r="BP172" s="177"/>
      <c r="BQ172" s="177"/>
      <c r="BR172" s="177"/>
      <c r="BS172" s="178"/>
      <c r="BT172" s="176">
        <v>2000</v>
      </c>
      <c r="BU172" s="177"/>
      <c r="BV172" s="177"/>
      <c r="BW172" s="177"/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8"/>
      <c r="CJ172" s="176">
        <f t="shared" si="0"/>
        <v>8000</v>
      </c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7"/>
      <c r="CY172" s="177"/>
      <c r="CZ172" s="177"/>
      <c r="DA172" s="178"/>
    </row>
    <row r="173" spans="1:105" ht="12" customHeight="1">
      <c r="A173" s="179" t="s">
        <v>154</v>
      </c>
      <c r="B173" s="180"/>
      <c r="C173" s="180"/>
      <c r="D173" s="180"/>
      <c r="E173" s="180"/>
      <c r="F173" s="180"/>
      <c r="G173" s="181"/>
      <c r="H173" s="182" t="s">
        <v>167</v>
      </c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4"/>
      <c r="BD173" s="176">
        <v>10</v>
      </c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77"/>
      <c r="BQ173" s="177"/>
      <c r="BR173" s="177"/>
      <c r="BS173" s="178"/>
      <c r="BT173" s="176">
        <v>18000</v>
      </c>
      <c r="BU173" s="177"/>
      <c r="BV173" s="177"/>
      <c r="BW173" s="177"/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177"/>
      <c r="CI173" s="178"/>
      <c r="CJ173" s="176">
        <f t="shared" si="0"/>
        <v>180000</v>
      </c>
      <c r="CK173" s="177"/>
      <c r="CL173" s="177"/>
      <c r="CM173" s="177"/>
      <c r="CN173" s="177"/>
      <c r="CO173" s="177"/>
      <c r="CP173" s="177"/>
      <c r="CQ173" s="177"/>
      <c r="CR173" s="177"/>
      <c r="CS173" s="177"/>
      <c r="CT173" s="177"/>
      <c r="CU173" s="177"/>
      <c r="CV173" s="177"/>
      <c r="CW173" s="177"/>
      <c r="CX173" s="177"/>
      <c r="CY173" s="177"/>
      <c r="CZ173" s="177"/>
      <c r="DA173" s="178"/>
    </row>
    <row r="174" spans="1:105" ht="12" customHeight="1">
      <c r="A174" s="179" t="s">
        <v>155</v>
      </c>
      <c r="B174" s="180"/>
      <c r="C174" s="180"/>
      <c r="D174" s="180"/>
      <c r="E174" s="180"/>
      <c r="F174" s="180"/>
      <c r="G174" s="181"/>
      <c r="H174" s="182" t="s">
        <v>168</v>
      </c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4"/>
      <c r="BD174" s="176">
        <v>4000</v>
      </c>
      <c r="BE174" s="177"/>
      <c r="BF174" s="177"/>
      <c r="BG174" s="177"/>
      <c r="BH174" s="177"/>
      <c r="BI174" s="177"/>
      <c r="BJ174" s="177"/>
      <c r="BK174" s="177"/>
      <c r="BL174" s="177"/>
      <c r="BM174" s="177"/>
      <c r="BN174" s="177"/>
      <c r="BO174" s="177"/>
      <c r="BP174" s="177"/>
      <c r="BQ174" s="177"/>
      <c r="BR174" s="177"/>
      <c r="BS174" s="178"/>
      <c r="BT174" s="176">
        <v>40</v>
      </c>
      <c r="BU174" s="177"/>
      <c r="BV174" s="177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177"/>
      <c r="CI174" s="178"/>
      <c r="CJ174" s="176">
        <f t="shared" si="0"/>
        <v>160000</v>
      </c>
      <c r="CK174" s="177"/>
      <c r="CL174" s="177"/>
      <c r="CM174" s="177"/>
      <c r="CN174" s="177"/>
      <c r="CO174" s="177"/>
      <c r="CP174" s="177"/>
      <c r="CQ174" s="177"/>
      <c r="CR174" s="177"/>
      <c r="CS174" s="177"/>
      <c r="CT174" s="177"/>
      <c r="CU174" s="177"/>
      <c r="CV174" s="177"/>
      <c r="CW174" s="177"/>
      <c r="CX174" s="177"/>
      <c r="CY174" s="177"/>
      <c r="CZ174" s="177"/>
      <c r="DA174" s="178"/>
    </row>
    <row r="175" spans="1:105" ht="12" customHeight="1">
      <c r="A175" s="179" t="s">
        <v>156</v>
      </c>
      <c r="B175" s="180"/>
      <c r="C175" s="180"/>
      <c r="D175" s="180"/>
      <c r="E175" s="180"/>
      <c r="F175" s="180"/>
      <c r="G175" s="181"/>
      <c r="H175" s="182" t="s">
        <v>170</v>
      </c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4"/>
      <c r="BD175" s="176">
        <v>270</v>
      </c>
      <c r="BE175" s="177"/>
      <c r="BF175" s="177"/>
      <c r="BG175" s="177"/>
      <c r="BH175" s="177"/>
      <c r="BI175" s="177"/>
      <c r="BJ175" s="177"/>
      <c r="BK175" s="177"/>
      <c r="BL175" s="177"/>
      <c r="BM175" s="177"/>
      <c r="BN175" s="177"/>
      <c r="BO175" s="177"/>
      <c r="BP175" s="177"/>
      <c r="BQ175" s="177"/>
      <c r="BR175" s="177"/>
      <c r="BS175" s="178"/>
      <c r="BT175" s="176">
        <v>140</v>
      </c>
      <c r="BU175" s="177"/>
      <c r="BV175" s="177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78"/>
      <c r="CJ175" s="176">
        <f>BD175*BT175</f>
        <v>37800</v>
      </c>
      <c r="CK175" s="177"/>
      <c r="CL175" s="177"/>
      <c r="CM175" s="177"/>
      <c r="CN175" s="177"/>
      <c r="CO175" s="177"/>
      <c r="CP175" s="177"/>
      <c r="CQ175" s="177"/>
      <c r="CR175" s="177"/>
      <c r="CS175" s="177"/>
      <c r="CT175" s="177"/>
      <c r="CU175" s="177"/>
      <c r="CV175" s="177"/>
      <c r="CW175" s="177"/>
      <c r="CX175" s="177"/>
      <c r="CY175" s="177"/>
      <c r="CZ175" s="177"/>
      <c r="DA175" s="178"/>
    </row>
    <row r="176" spans="1:105" ht="12" customHeight="1">
      <c r="A176" s="179" t="s">
        <v>157</v>
      </c>
      <c r="B176" s="180"/>
      <c r="C176" s="180"/>
      <c r="D176" s="180"/>
      <c r="E176" s="180"/>
      <c r="F176" s="180"/>
      <c r="G176" s="181"/>
      <c r="H176" s="182" t="s">
        <v>169</v>
      </c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4"/>
      <c r="BD176" s="176">
        <v>400</v>
      </c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7"/>
      <c r="BP176" s="177"/>
      <c r="BQ176" s="177"/>
      <c r="BR176" s="177"/>
      <c r="BS176" s="178"/>
      <c r="BT176" s="176">
        <v>240</v>
      </c>
      <c r="BU176" s="177"/>
      <c r="BV176" s="177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177"/>
      <c r="CI176" s="178"/>
      <c r="CJ176" s="176">
        <f>BD176*BT176</f>
        <v>96000</v>
      </c>
      <c r="CK176" s="177"/>
      <c r="CL176" s="177"/>
      <c r="CM176" s="177"/>
      <c r="CN176" s="177"/>
      <c r="CO176" s="177"/>
      <c r="CP176" s="177"/>
      <c r="CQ176" s="177"/>
      <c r="CR176" s="177"/>
      <c r="CS176" s="177"/>
      <c r="CT176" s="177"/>
      <c r="CU176" s="177"/>
      <c r="CV176" s="177"/>
      <c r="CW176" s="177"/>
      <c r="CX176" s="177"/>
      <c r="CY176" s="177"/>
      <c r="CZ176" s="177"/>
      <c r="DA176" s="178"/>
    </row>
    <row r="177" spans="1:105" ht="12" customHeight="1">
      <c r="A177" s="179" t="s">
        <v>158</v>
      </c>
      <c r="B177" s="180"/>
      <c r="C177" s="180"/>
      <c r="D177" s="180"/>
      <c r="E177" s="180"/>
      <c r="F177" s="180"/>
      <c r="G177" s="181"/>
      <c r="H177" s="182" t="s">
        <v>171</v>
      </c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4"/>
      <c r="BD177" s="176">
        <v>100</v>
      </c>
      <c r="BE177" s="177"/>
      <c r="BF177" s="177"/>
      <c r="BG177" s="177"/>
      <c r="BH177" s="177"/>
      <c r="BI177" s="177"/>
      <c r="BJ177" s="177"/>
      <c r="BK177" s="177"/>
      <c r="BL177" s="177"/>
      <c r="BM177" s="177"/>
      <c r="BN177" s="177"/>
      <c r="BO177" s="177"/>
      <c r="BP177" s="177"/>
      <c r="BQ177" s="177"/>
      <c r="BR177" s="177"/>
      <c r="BS177" s="178"/>
      <c r="BT177" s="176">
        <v>25</v>
      </c>
      <c r="BU177" s="177"/>
      <c r="BV177" s="177"/>
      <c r="BW177" s="177"/>
      <c r="BX177" s="177"/>
      <c r="BY177" s="177"/>
      <c r="BZ177" s="177"/>
      <c r="CA177" s="177"/>
      <c r="CB177" s="177"/>
      <c r="CC177" s="177"/>
      <c r="CD177" s="177"/>
      <c r="CE177" s="177"/>
      <c r="CF177" s="177"/>
      <c r="CG177" s="177"/>
      <c r="CH177" s="177"/>
      <c r="CI177" s="178"/>
      <c r="CJ177" s="176">
        <f t="shared" si="0"/>
        <v>2500</v>
      </c>
      <c r="CK177" s="177"/>
      <c r="CL177" s="177"/>
      <c r="CM177" s="177"/>
      <c r="CN177" s="177"/>
      <c r="CO177" s="177"/>
      <c r="CP177" s="177"/>
      <c r="CQ177" s="177"/>
      <c r="CR177" s="177"/>
      <c r="CS177" s="177"/>
      <c r="CT177" s="177"/>
      <c r="CU177" s="177"/>
      <c r="CV177" s="177"/>
      <c r="CW177" s="177"/>
      <c r="CX177" s="177"/>
      <c r="CY177" s="177"/>
      <c r="CZ177" s="177"/>
      <c r="DA177" s="178"/>
    </row>
    <row r="178" spans="1:105" ht="12" customHeight="1">
      <c r="A178" s="179" t="s">
        <v>159</v>
      </c>
      <c r="B178" s="180"/>
      <c r="C178" s="180"/>
      <c r="D178" s="180"/>
      <c r="E178" s="180"/>
      <c r="F178" s="180"/>
      <c r="G178" s="181"/>
      <c r="H178" s="182" t="s">
        <v>172</v>
      </c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4"/>
      <c r="BD178" s="176">
        <v>10</v>
      </c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8"/>
      <c r="BT178" s="176">
        <v>250</v>
      </c>
      <c r="BU178" s="177"/>
      <c r="BV178" s="177"/>
      <c r="BW178" s="177"/>
      <c r="BX178" s="177"/>
      <c r="BY178" s="177"/>
      <c r="BZ178" s="177"/>
      <c r="CA178" s="177"/>
      <c r="CB178" s="177"/>
      <c r="CC178" s="177"/>
      <c r="CD178" s="177"/>
      <c r="CE178" s="177"/>
      <c r="CF178" s="177"/>
      <c r="CG178" s="177"/>
      <c r="CH178" s="177"/>
      <c r="CI178" s="178"/>
      <c r="CJ178" s="176">
        <f t="shared" si="0"/>
        <v>2500</v>
      </c>
      <c r="CK178" s="177"/>
      <c r="CL178" s="177"/>
      <c r="CM178" s="177"/>
      <c r="CN178" s="177"/>
      <c r="CO178" s="177"/>
      <c r="CP178" s="177"/>
      <c r="CQ178" s="177"/>
      <c r="CR178" s="177"/>
      <c r="CS178" s="177"/>
      <c r="CT178" s="177"/>
      <c r="CU178" s="177"/>
      <c r="CV178" s="177"/>
      <c r="CW178" s="177"/>
      <c r="CX178" s="177"/>
      <c r="CY178" s="177"/>
      <c r="CZ178" s="177"/>
      <c r="DA178" s="178"/>
    </row>
    <row r="179" spans="1:105" ht="12" customHeight="1">
      <c r="A179" s="179" t="s">
        <v>160</v>
      </c>
      <c r="B179" s="180"/>
      <c r="C179" s="180"/>
      <c r="D179" s="180"/>
      <c r="E179" s="180"/>
      <c r="F179" s="180"/>
      <c r="G179" s="181"/>
      <c r="H179" s="182" t="s">
        <v>173</v>
      </c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  <c r="BC179" s="184"/>
      <c r="BD179" s="176">
        <v>5</v>
      </c>
      <c r="BE179" s="177"/>
      <c r="BF179" s="177"/>
      <c r="BG179" s="177"/>
      <c r="BH179" s="177"/>
      <c r="BI179" s="177"/>
      <c r="BJ179" s="177"/>
      <c r="BK179" s="177"/>
      <c r="BL179" s="177"/>
      <c r="BM179" s="177"/>
      <c r="BN179" s="177"/>
      <c r="BO179" s="177"/>
      <c r="BP179" s="177"/>
      <c r="BQ179" s="177"/>
      <c r="BR179" s="177"/>
      <c r="BS179" s="178"/>
      <c r="BT179" s="176">
        <v>450</v>
      </c>
      <c r="BU179" s="177"/>
      <c r="BV179" s="177"/>
      <c r="BW179" s="177"/>
      <c r="BX179" s="177"/>
      <c r="BY179" s="177"/>
      <c r="BZ179" s="177"/>
      <c r="CA179" s="177"/>
      <c r="CB179" s="177"/>
      <c r="CC179" s="177"/>
      <c r="CD179" s="177"/>
      <c r="CE179" s="177"/>
      <c r="CF179" s="177"/>
      <c r="CG179" s="177"/>
      <c r="CH179" s="177"/>
      <c r="CI179" s="178"/>
      <c r="CJ179" s="176">
        <f t="shared" si="0"/>
        <v>2250</v>
      </c>
      <c r="CK179" s="177"/>
      <c r="CL179" s="177"/>
      <c r="CM179" s="177"/>
      <c r="CN179" s="177"/>
      <c r="CO179" s="177"/>
      <c r="CP179" s="177"/>
      <c r="CQ179" s="177"/>
      <c r="CR179" s="177"/>
      <c r="CS179" s="177"/>
      <c r="CT179" s="177"/>
      <c r="CU179" s="177"/>
      <c r="CV179" s="177"/>
      <c r="CW179" s="177"/>
      <c r="CX179" s="177"/>
      <c r="CY179" s="177"/>
      <c r="CZ179" s="177"/>
      <c r="DA179" s="178"/>
    </row>
    <row r="180" spans="1:105" ht="12" customHeight="1">
      <c r="A180" s="179" t="s">
        <v>161</v>
      </c>
      <c r="B180" s="180"/>
      <c r="C180" s="180"/>
      <c r="D180" s="180"/>
      <c r="E180" s="180"/>
      <c r="F180" s="180"/>
      <c r="G180" s="181"/>
      <c r="H180" s="182" t="s">
        <v>174</v>
      </c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3"/>
      <c r="AU180" s="183"/>
      <c r="AV180" s="183"/>
      <c r="AW180" s="183"/>
      <c r="AX180" s="183"/>
      <c r="AY180" s="183"/>
      <c r="AZ180" s="183"/>
      <c r="BA180" s="183"/>
      <c r="BB180" s="183"/>
      <c r="BC180" s="184"/>
      <c r="BD180" s="176">
        <v>15</v>
      </c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8"/>
      <c r="BT180" s="176">
        <v>80</v>
      </c>
      <c r="BU180" s="177"/>
      <c r="BV180" s="177"/>
      <c r="BW180" s="177"/>
      <c r="BX180" s="177"/>
      <c r="BY180" s="177"/>
      <c r="BZ180" s="177"/>
      <c r="CA180" s="177"/>
      <c r="CB180" s="177"/>
      <c r="CC180" s="177"/>
      <c r="CD180" s="177"/>
      <c r="CE180" s="177"/>
      <c r="CF180" s="177"/>
      <c r="CG180" s="177"/>
      <c r="CH180" s="177"/>
      <c r="CI180" s="178"/>
      <c r="CJ180" s="176">
        <f t="shared" si="0"/>
        <v>1200</v>
      </c>
      <c r="CK180" s="177"/>
      <c r="CL180" s="177"/>
      <c r="CM180" s="177"/>
      <c r="CN180" s="177"/>
      <c r="CO180" s="177"/>
      <c r="CP180" s="177"/>
      <c r="CQ180" s="177"/>
      <c r="CR180" s="177"/>
      <c r="CS180" s="177"/>
      <c r="CT180" s="177"/>
      <c r="CU180" s="177"/>
      <c r="CV180" s="177"/>
      <c r="CW180" s="177"/>
      <c r="CX180" s="177"/>
      <c r="CY180" s="177"/>
      <c r="CZ180" s="177"/>
      <c r="DA180" s="178"/>
    </row>
    <row r="181" spans="1:105" ht="12" customHeight="1">
      <c r="A181" s="152" t="s">
        <v>162</v>
      </c>
      <c r="B181" s="152"/>
      <c r="C181" s="152"/>
      <c r="D181" s="152"/>
      <c r="E181" s="152"/>
      <c r="F181" s="152"/>
      <c r="G181" s="152"/>
      <c r="H181" s="153" t="s">
        <v>175</v>
      </c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4">
        <v>5</v>
      </c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>
        <v>500</v>
      </c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76">
        <f t="shared" si="0"/>
        <v>2500</v>
      </c>
      <c r="CK181" s="177"/>
      <c r="CL181" s="177"/>
      <c r="CM181" s="177"/>
      <c r="CN181" s="177"/>
      <c r="CO181" s="177"/>
      <c r="CP181" s="177"/>
      <c r="CQ181" s="177"/>
      <c r="CR181" s="177"/>
      <c r="CS181" s="177"/>
      <c r="CT181" s="177"/>
      <c r="CU181" s="177"/>
      <c r="CV181" s="177"/>
      <c r="CW181" s="177"/>
      <c r="CX181" s="177"/>
      <c r="CY181" s="177"/>
      <c r="CZ181" s="177"/>
      <c r="DA181" s="178"/>
    </row>
    <row r="182" spans="1:105" ht="12" customHeight="1">
      <c r="A182" s="152" t="s">
        <v>163</v>
      </c>
      <c r="B182" s="152"/>
      <c r="C182" s="152"/>
      <c r="D182" s="152"/>
      <c r="E182" s="152"/>
      <c r="F182" s="152"/>
      <c r="G182" s="152"/>
      <c r="H182" s="153" t="s">
        <v>176</v>
      </c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4">
        <v>4</v>
      </c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>
        <v>200</v>
      </c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76">
        <f t="shared" si="0"/>
        <v>800</v>
      </c>
      <c r="CK182" s="177"/>
      <c r="CL182" s="177"/>
      <c r="CM182" s="177"/>
      <c r="CN182" s="177"/>
      <c r="CO182" s="177"/>
      <c r="CP182" s="177"/>
      <c r="CQ182" s="177"/>
      <c r="CR182" s="177"/>
      <c r="CS182" s="177"/>
      <c r="CT182" s="177"/>
      <c r="CU182" s="177"/>
      <c r="CV182" s="177"/>
      <c r="CW182" s="177"/>
      <c r="CX182" s="177"/>
      <c r="CY182" s="177"/>
      <c r="CZ182" s="177"/>
      <c r="DA182" s="178"/>
    </row>
    <row r="183" spans="1:105" ht="12" customHeight="1">
      <c r="A183" s="152" t="s">
        <v>164</v>
      </c>
      <c r="B183" s="152"/>
      <c r="C183" s="152"/>
      <c r="D183" s="152"/>
      <c r="E183" s="152"/>
      <c r="F183" s="152"/>
      <c r="G183" s="152"/>
      <c r="H183" s="153" t="s">
        <v>177</v>
      </c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4">
        <v>100</v>
      </c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>
        <v>12</v>
      </c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76">
        <f t="shared" si="0"/>
        <v>1200</v>
      </c>
      <c r="CK183" s="177"/>
      <c r="CL183" s="177"/>
      <c r="CM183" s="177"/>
      <c r="CN183" s="177"/>
      <c r="CO183" s="177"/>
      <c r="CP183" s="177"/>
      <c r="CQ183" s="177"/>
      <c r="CR183" s="177"/>
      <c r="CS183" s="177"/>
      <c r="CT183" s="177"/>
      <c r="CU183" s="177"/>
      <c r="CV183" s="177"/>
      <c r="CW183" s="177"/>
      <c r="CX183" s="177"/>
      <c r="CY183" s="177"/>
      <c r="CZ183" s="177"/>
      <c r="DA183" s="178"/>
    </row>
    <row r="184" spans="1:105" ht="12" customHeight="1">
      <c r="A184" s="152" t="s">
        <v>165</v>
      </c>
      <c r="B184" s="152"/>
      <c r="C184" s="152"/>
      <c r="D184" s="152"/>
      <c r="E184" s="152"/>
      <c r="F184" s="152"/>
      <c r="G184" s="152"/>
      <c r="H184" s="153" t="s">
        <v>178</v>
      </c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4">
        <v>10</v>
      </c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>
        <v>130</v>
      </c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76">
        <f t="shared" si="0"/>
        <v>1300</v>
      </c>
      <c r="CK184" s="177"/>
      <c r="CL184" s="177"/>
      <c r="CM184" s="177"/>
      <c r="CN184" s="177"/>
      <c r="CO184" s="177"/>
      <c r="CP184" s="177"/>
      <c r="CQ184" s="177"/>
      <c r="CR184" s="177"/>
      <c r="CS184" s="177"/>
      <c r="CT184" s="177"/>
      <c r="CU184" s="177"/>
      <c r="CV184" s="177"/>
      <c r="CW184" s="177"/>
      <c r="CX184" s="177"/>
      <c r="CY184" s="177"/>
      <c r="CZ184" s="177"/>
      <c r="DA184" s="178"/>
    </row>
    <row r="185" spans="1:105" ht="12" customHeight="1">
      <c r="A185" s="152" t="s">
        <v>166</v>
      </c>
      <c r="B185" s="152"/>
      <c r="C185" s="152"/>
      <c r="D185" s="152"/>
      <c r="E185" s="152"/>
      <c r="F185" s="152"/>
      <c r="G185" s="152"/>
      <c r="H185" s="153" t="s">
        <v>179</v>
      </c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4">
        <v>100</v>
      </c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>
        <v>100</v>
      </c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76">
        <f aca="true" t="shared" si="1" ref="CJ185:CJ196">BD185*BT185</f>
        <v>10000</v>
      </c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8"/>
    </row>
    <row r="186" spans="1:105" ht="12" customHeight="1">
      <c r="A186" s="152" t="s">
        <v>180</v>
      </c>
      <c r="B186" s="152"/>
      <c r="C186" s="152"/>
      <c r="D186" s="152"/>
      <c r="E186" s="152"/>
      <c r="F186" s="152"/>
      <c r="G186" s="152"/>
      <c r="H186" s="153" t="s">
        <v>181</v>
      </c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4">
        <v>15</v>
      </c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>
        <v>250</v>
      </c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76">
        <f t="shared" si="1"/>
        <v>3750</v>
      </c>
      <c r="CK186" s="177"/>
      <c r="CL186" s="177"/>
      <c r="CM186" s="177"/>
      <c r="CN186" s="177"/>
      <c r="CO186" s="177"/>
      <c r="CP186" s="177"/>
      <c r="CQ186" s="177"/>
      <c r="CR186" s="177"/>
      <c r="CS186" s="177"/>
      <c r="CT186" s="177"/>
      <c r="CU186" s="177"/>
      <c r="CV186" s="177"/>
      <c r="CW186" s="177"/>
      <c r="CX186" s="177"/>
      <c r="CY186" s="177"/>
      <c r="CZ186" s="177"/>
      <c r="DA186" s="178"/>
    </row>
    <row r="187" spans="1:105" ht="12" customHeight="1">
      <c r="A187" s="152" t="s">
        <v>182</v>
      </c>
      <c r="B187" s="152"/>
      <c r="C187" s="152"/>
      <c r="D187" s="152"/>
      <c r="E187" s="152"/>
      <c r="F187" s="152"/>
      <c r="G187" s="152"/>
      <c r="H187" s="153" t="s">
        <v>183</v>
      </c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4">
        <v>100</v>
      </c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>
        <v>280</v>
      </c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76">
        <f t="shared" si="1"/>
        <v>28000</v>
      </c>
      <c r="CK187" s="177"/>
      <c r="CL187" s="177"/>
      <c r="CM187" s="177"/>
      <c r="CN187" s="177"/>
      <c r="CO187" s="177"/>
      <c r="CP187" s="177"/>
      <c r="CQ187" s="177"/>
      <c r="CR187" s="177"/>
      <c r="CS187" s="177"/>
      <c r="CT187" s="177"/>
      <c r="CU187" s="177"/>
      <c r="CV187" s="177"/>
      <c r="CW187" s="177"/>
      <c r="CX187" s="177"/>
      <c r="CY187" s="177"/>
      <c r="CZ187" s="177"/>
      <c r="DA187" s="178"/>
    </row>
    <row r="188" spans="1:105" ht="12" customHeight="1">
      <c r="A188" s="152" t="s">
        <v>184</v>
      </c>
      <c r="B188" s="152"/>
      <c r="C188" s="152"/>
      <c r="D188" s="152"/>
      <c r="E188" s="152"/>
      <c r="F188" s="152"/>
      <c r="G188" s="152"/>
      <c r="H188" s="153" t="s">
        <v>185</v>
      </c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4">
        <v>100</v>
      </c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>
        <v>50</v>
      </c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76">
        <f t="shared" si="1"/>
        <v>5000</v>
      </c>
      <c r="CK188" s="177"/>
      <c r="CL188" s="177"/>
      <c r="CM188" s="177"/>
      <c r="CN188" s="177"/>
      <c r="CO188" s="177"/>
      <c r="CP188" s="177"/>
      <c r="CQ188" s="177"/>
      <c r="CR188" s="177"/>
      <c r="CS188" s="177"/>
      <c r="CT188" s="177"/>
      <c r="CU188" s="177"/>
      <c r="CV188" s="177"/>
      <c r="CW188" s="177"/>
      <c r="CX188" s="177"/>
      <c r="CY188" s="177"/>
      <c r="CZ188" s="177"/>
      <c r="DA188" s="178"/>
    </row>
    <row r="189" spans="1:105" ht="12" customHeight="1">
      <c r="A189" s="152" t="s">
        <v>186</v>
      </c>
      <c r="B189" s="152"/>
      <c r="C189" s="152"/>
      <c r="D189" s="152"/>
      <c r="E189" s="152"/>
      <c r="F189" s="152"/>
      <c r="G189" s="152"/>
      <c r="H189" s="153" t="s">
        <v>187</v>
      </c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4">
        <v>40</v>
      </c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>
        <v>180</v>
      </c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76">
        <f t="shared" si="1"/>
        <v>7200</v>
      </c>
      <c r="CK189" s="177"/>
      <c r="CL189" s="177"/>
      <c r="CM189" s="177"/>
      <c r="CN189" s="177"/>
      <c r="CO189" s="177"/>
      <c r="CP189" s="177"/>
      <c r="CQ189" s="177"/>
      <c r="CR189" s="177"/>
      <c r="CS189" s="177"/>
      <c r="CT189" s="177"/>
      <c r="CU189" s="177"/>
      <c r="CV189" s="177"/>
      <c r="CW189" s="177"/>
      <c r="CX189" s="177"/>
      <c r="CY189" s="177"/>
      <c r="CZ189" s="177"/>
      <c r="DA189" s="178"/>
    </row>
    <row r="190" spans="1:105" ht="12" customHeight="1">
      <c r="A190" s="152" t="s">
        <v>188</v>
      </c>
      <c r="B190" s="152"/>
      <c r="C190" s="152"/>
      <c r="D190" s="152"/>
      <c r="E190" s="152"/>
      <c r="F190" s="152"/>
      <c r="G190" s="152"/>
      <c r="H190" s="153" t="s">
        <v>189</v>
      </c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4">
        <v>80</v>
      </c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>
        <v>90</v>
      </c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76">
        <f t="shared" si="1"/>
        <v>7200</v>
      </c>
      <c r="CK190" s="177"/>
      <c r="CL190" s="177"/>
      <c r="CM190" s="177"/>
      <c r="CN190" s="177"/>
      <c r="CO190" s="177"/>
      <c r="CP190" s="177"/>
      <c r="CQ190" s="177"/>
      <c r="CR190" s="177"/>
      <c r="CS190" s="177"/>
      <c r="CT190" s="177"/>
      <c r="CU190" s="177"/>
      <c r="CV190" s="177"/>
      <c r="CW190" s="177"/>
      <c r="CX190" s="177"/>
      <c r="CY190" s="177"/>
      <c r="CZ190" s="177"/>
      <c r="DA190" s="178"/>
    </row>
    <row r="191" spans="1:105" ht="12" customHeight="1">
      <c r="A191" s="152" t="s">
        <v>190</v>
      </c>
      <c r="B191" s="152"/>
      <c r="C191" s="152"/>
      <c r="D191" s="152"/>
      <c r="E191" s="152"/>
      <c r="F191" s="152"/>
      <c r="G191" s="152"/>
      <c r="H191" s="153" t="s">
        <v>191</v>
      </c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4">
        <v>300</v>
      </c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>
        <v>150</v>
      </c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76">
        <f t="shared" si="1"/>
        <v>45000</v>
      </c>
      <c r="CK191" s="177"/>
      <c r="CL191" s="177"/>
      <c r="CM191" s="177"/>
      <c r="CN191" s="177"/>
      <c r="CO191" s="177"/>
      <c r="CP191" s="177"/>
      <c r="CQ191" s="177"/>
      <c r="CR191" s="177"/>
      <c r="CS191" s="177"/>
      <c r="CT191" s="177"/>
      <c r="CU191" s="177"/>
      <c r="CV191" s="177"/>
      <c r="CW191" s="177"/>
      <c r="CX191" s="177"/>
      <c r="CY191" s="177"/>
      <c r="CZ191" s="177"/>
      <c r="DA191" s="178"/>
    </row>
    <row r="192" spans="1:105" ht="12" customHeight="1">
      <c r="A192" s="152" t="s">
        <v>192</v>
      </c>
      <c r="B192" s="152"/>
      <c r="C192" s="152"/>
      <c r="D192" s="152"/>
      <c r="E192" s="152"/>
      <c r="F192" s="152"/>
      <c r="G192" s="152"/>
      <c r="H192" s="153" t="s">
        <v>199</v>
      </c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4">
        <v>250</v>
      </c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>
        <v>50</v>
      </c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76">
        <f t="shared" si="1"/>
        <v>12500</v>
      </c>
      <c r="CK192" s="177"/>
      <c r="CL192" s="177"/>
      <c r="CM192" s="177"/>
      <c r="CN192" s="177"/>
      <c r="CO192" s="177"/>
      <c r="CP192" s="177"/>
      <c r="CQ192" s="177"/>
      <c r="CR192" s="177"/>
      <c r="CS192" s="177"/>
      <c r="CT192" s="177"/>
      <c r="CU192" s="177"/>
      <c r="CV192" s="177"/>
      <c r="CW192" s="177"/>
      <c r="CX192" s="177"/>
      <c r="CY192" s="177"/>
      <c r="CZ192" s="177"/>
      <c r="DA192" s="178"/>
    </row>
    <row r="193" spans="1:105" ht="12" customHeight="1">
      <c r="A193" s="152" t="s">
        <v>193</v>
      </c>
      <c r="B193" s="152"/>
      <c r="C193" s="152"/>
      <c r="D193" s="152"/>
      <c r="E193" s="152"/>
      <c r="F193" s="152"/>
      <c r="G193" s="152"/>
      <c r="H193" s="153" t="s">
        <v>200</v>
      </c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4">
        <v>60</v>
      </c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>
        <v>80</v>
      </c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76">
        <f t="shared" si="1"/>
        <v>4800</v>
      </c>
      <c r="CK193" s="177"/>
      <c r="CL193" s="177"/>
      <c r="CM193" s="177"/>
      <c r="CN193" s="177"/>
      <c r="CO193" s="177"/>
      <c r="CP193" s="177"/>
      <c r="CQ193" s="177"/>
      <c r="CR193" s="177"/>
      <c r="CS193" s="177"/>
      <c r="CT193" s="177"/>
      <c r="CU193" s="177"/>
      <c r="CV193" s="177"/>
      <c r="CW193" s="177"/>
      <c r="CX193" s="177"/>
      <c r="CY193" s="177"/>
      <c r="CZ193" s="177"/>
      <c r="DA193" s="178"/>
    </row>
    <row r="194" spans="1:105" ht="12" customHeight="1">
      <c r="A194" s="152" t="s">
        <v>194</v>
      </c>
      <c r="B194" s="152"/>
      <c r="C194" s="152"/>
      <c r="D194" s="152"/>
      <c r="E194" s="152"/>
      <c r="F194" s="152"/>
      <c r="G194" s="152"/>
      <c r="H194" s="153" t="s">
        <v>201</v>
      </c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4">
        <v>10</v>
      </c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>
        <v>1000</v>
      </c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76">
        <f t="shared" si="1"/>
        <v>10000</v>
      </c>
      <c r="CK194" s="177"/>
      <c r="CL194" s="177"/>
      <c r="CM194" s="177"/>
      <c r="CN194" s="177"/>
      <c r="CO194" s="177"/>
      <c r="CP194" s="177"/>
      <c r="CQ194" s="177"/>
      <c r="CR194" s="177"/>
      <c r="CS194" s="177"/>
      <c r="CT194" s="177"/>
      <c r="CU194" s="177"/>
      <c r="CV194" s="177"/>
      <c r="CW194" s="177"/>
      <c r="CX194" s="177"/>
      <c r="CY194" s="177"/>
      <c r="CZ194" s="177"/>
      <c r="DA194" s="178"/>
    </row>
    <row r="195" spans="1:105" ht="12" customHeight="1">
      <c r="A195" s="152" t="s">
        <v>195</v>
      </c>
      <c r="B195" s="152"/>
      <c r="C195" s="152"/>
      <c r="D195" s="152"/>
      <c r="E195" s="152"/>
      <c r="F195" s="152"/>
      <c r="G195" s="152"/>
      <c r="H195" s="153" t="s">
        <v>198</v>
      </c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4">
        <v>15</v>
      </c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>
        <v>300</v>
      </c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76">
        <f t="shared" si="1"/>
        <v>4500</v>
      </c>
      <c r="CK195" s="177"/>
      <c r="CL195" s="177"/>
      <c r="CM195" s="177"/>
      <c r="CN195" s="177"/>
      <c r="CO195" s="177"/>
      <c r="CP195" s="177"/>
      <c r="CQ195" s="177"/>
      <c r="CR195" s="177"/>
      <c r="CS195" s="177"/>
      <c r="CT195" s="177"/>
      <c r="CU195" s="177"/>
      <c r="CV195" s="177"/>
      <c r="CW195" s="177"/>
      <c r="CX195" s="177"/>
      <c r="CY195" s="177"/>
      <c r="CZ195" s="177"/>
      <c r="DA195" s="178"/>
    </row>
    <row r="196" spans="1:105" ht="12" customHeight="1">
      <c r="A196" s="152" t="s">
        <v>196</v>
      </c>
      <c r="B196" s="152"/>
      <c r="C196" s="152"/>
      <c r="D196" s="152"/>
      <c r="E196" s="152"/>
      <c r="F196" s="152"/>
      <c r="G196" s="152"/>
      <c r="H196" s="153" t="s">
        <v>197</v>
      </c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4">
        <v>200</v>
      </c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>
        <v>60</v>
      </c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76">
        <f t="shared" si="1"/>
        <v>12000</v>
      </c>
      <c r="CK196" s="177"/>
      <c r="CL196" s="177"/>
      <c r="CM196" s="177"/>
      <c r="CN196" s="177"/>
      <c r="CO196" s="177"/>
      <c r="CP196" s="177"/>
      <c r="CQ196" s="177"/>
      <c r="CR196" s="177"/>
      <c r="CS196" s="177"/>
      <c r="CT196" s="177"/>
      <c r="CU196" s="177"/>
      <c r="CV196" s="177"/>
      <c r="CW196" s="177"/>
      <c r="CX196" s="177"/>
      <c r="CY196" s="177"/>
      <c r="CZ196" s="177"/>
      <c r="DA196" s="178"/>
    </row>
    <row r="197" spans="1:105" ht="12" customHeight="1">
      <c r="A197" s="152"/>
      <c r="B197" s="152"/>
      <c r="C197" s="152"/>
      <c r="D197" s="152"/>
      <c r="E197" s="152"/>
      <c r="F197" s="152"/>
      <c r="G197" s="152"/>
      <c r="H197" s="174" t="s">
        <v>10</v>
      </c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74"/>
      <c r="AZ197" s="174"/>
      <c r="BA197" s="174"/>
      <c r="BB197" s="174"/>
      <c r="BC197" s="175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 t="s">
        <v>11</v>
      </c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85">
        <f>SUM(CJ169:CJ196)</f>
        <v>700000</v>
      </c>
      <c r="CK197" s="185"/>
      <c r="CL197" s="185"/>
      <c r="CM197" s="185"/>
      <c r="CN197" s="185"/>
      <c r="CO197" s="185"/>
      <c r="CP197" s="185"/>
      <c r="CQ197" s="185"/>
      <c r="CR197" s="185"/>
      <c r="CS197" s="185"/>
      <c r="CT197" s="185"/>
      <c r="CU197" s="185"/>
      <c r="CV197" s="185"/>
      <c r="CW197" s="185"/>
      <c r="CX197" s="185"/>
      <c r="CY197" s="185"/>
      <c r="CZ197" s="185"/>
      <c r="DA197" s="185"/>
    </row>
  </sheetData>
  <sheetProtection/>
  <mergeCells count="700">
    <mergeCell ref="A7:F7"/>
    <mergeCell ref="G7:AD7"/>
    <mergeCell ref="AE7:BC7"/>
    <mergeCell ref="BD7:BS7"/>
    <mergeCell ref="BT7:CI7"/>
    <mergeCell ref="CJ7:DA7"/>
    <mergeCell ref="A155:G155"/>
    <mergeCell ref="H155:BS155"/>
    <mergeCell ref="BT155:CI155"/>
    <mergeCell ref="CJ155:DA155"/>
    <mergeCell ref="A154:G154"/>
    <mergeCell ref="H154:BS154"/>
    <mergeCell ref="BT154:CI154"/>
    <mergeCell ref="CJ154:DA154"/>
    <mergeCell ref="A153:G153"/>
    <mergeCell ref="H153:BS153"/>
    <mergeCell ref="BT153:CI153"/>
    <mergeCell ref="CJ153:DA153"/>
    <mergeCell ref="CJ148:DA148"/>
    <mergeCell ref="A149:G149"/>
    <mergeCell ref="BT149:CI149"/>
    <mergeCell ref="CJ149:DA149"/>
    <mergeCell ref="H148:BS148"/>
    <mergeCell ref="H149:BS149"/>
    <mergeCell ref="A148:G148"/>
    <mergeCell ref="BT148:CI148"/>
    <mergeCell ref="A147:G147"/>
    <mergeCell ref="BT147:CI147"/>
    <mergeCell ref="CJ147:DA147"/>
    <mergeCell ref="H146:BS146"/>
    <mergeCell ref="H147:BS147"/>
    <mergeCell ref="A146:G146"/>
    <mergeCell ref="BT146:CI146"/>
    <mergeCell ref="CJ146:DA146"/>
    <mergeCell ref="CJ150:DA150"/>
    <mergeCell ref="A151:G151"/>
    <mergeCell ref="H151:BS151"/>
    <mergeCell ref="BT151:CI151"/>
    <mergeCell ref="CJ151:DA151"/>
    <mergeCell ref="A150:G150"/>
    <mergeCell ref="H150:BS150"/>
    <mergeCell ref="BT150:CI150"/>
    <mergeCell ref="A145:G145"/>
    <mergeCell ref="BT145:CI145"/>
    <mergeCell ref="CJ145:DA145"/>
    <mergeCell ref="H144:BS144"/>
    <mergeCell ref="H145:BS145"/>
    <mergeCell ref="A144:G144"/>
    <mergeCell ref="BT144:CI144"/>
    <mergeCell ref="A142:G142"/>
    <mergeCell ref="BT142:CI142"/>
    <mergeCell ref="H142:BS142"/>
    <mergeCell ref="CJ144:DA144"/>
    <mergeCell ref="BT132:CI132"/>
    <mergeCell ref="CJ152:DA152"/>
    <mergeCell ref="CJ142:DA142"/>
    <mergeCell ref="A143:G143"/>
    <mergeCell ref="BT143:CI143"/>
    <mergeCell ref="CJ143:DA143"/>
    <mergeCell ref="H143:BS143"/>
    <mergeCell ref="A152:G152"/>
    <mergeCell ref="H152:BS152"/>
    <mergeCell ref="BT152:CI152"/>
    <mergeCell ref="BT130:CI130"/>
    <mergeCell ref="CJ132:DA132"/>
    <mergeCell ref="A133:G133"/>
    <mergeCell ref="H133:BC133"/>
    <mergeCell ref="BD133:BS133"/>
    <mergeCell ref="BT133:CI133"/>
    <mergeCell ref="CJ133:DA133"/>
    <mergeCell ref="A132:G132"/>
    <mergeCell ref="H132:BC132"/>
    <mergeCell ref="BD132:BS132"/>
    <mergeCell ref="BT128:CI128"/>
    <mergeCell ref="CJ130:DA130"/>
    <mergeCell ref="A131:G131"/>
    <mergeCell ref="H131:BC131"/>
    <mergeCell ref="BD131:BS131"/>
    <mergeCell ref="BT131:CI131"/>
    <mergeCell ref="CJ131:DA131"/>
    <mergeCell ref="A130:G130"/>
    <mergeCell ref="H130:BC130"/>
    <mergeCell ref="BD130:BS130"/>
    <mergeCell ref="BT126:CI126"/>
    <mergeCell ref="CJ128:DA128"/>
    <mergeCell ref="A129:G129"/>
    <mergeCell ref="H129:BC129"/>
    <mergeCell ref="BD129:BS129"/>
    <mergeCell ref="BT129:CI129"/>
    <mergeCell ref="CJ129:DA129"/>
    <mergeCell ref="A128:G128"/>
    <mergeCell ref="H128:BC128"/>
    <mergeCell ref="BD128:BS128"/>
    <mergeCell ref="CJ125:DA125"/>
    <mergeCell ref="CJ126:DA126"/>
    <mergeCell ref="A127:G127"/>
    <mergeCell ref="H127:BC127"/>
    <mergeCell ref="BD127:BS127"/>
    <mergeCell ref="BT127:CI127"/>
    <mergeCell ref="CJ127:DA127"/>
    <mergeCell ref="A126:G126"/>
    <mergeCell ref="H126:BC126"/>
    <mergeCell ref="BD126:BS126"/>
    <mergeCell ref="A125:G125"/>
    <mergeCell ref="H125:BC125"/>
    <mergeCell ref="BD125:BS125"/>
    <mergeCell ref="BT125:CI125"/>
    <mergeCell ref="BV98:CK98"/>
    <mergeCell ref="CL98:DA98"/>
    <mergeCell ref="A98:G98"/>
    <mergeCell ref="H98:AO98"/>
    <mergeCell ref="AP98:BE98"/>
    <mergeCell ref="BF98:BU98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6:G96"/>
    <mergeCell ref="H96:AO96"/>
    <mergeCell ref="AP96:BE96"/>
    <mergeCell ref="BF96:BU96"/>
    <mergeCell ref="CL94:DA94"/>
    <mergeCell ref="A95:G95"/>
    <mergeCell ref="H95:AO95"/>
    <mergeCell ref="AP95:BE95"/>
    <mergeCell ref="BF95:BU95"/>
    <mergeCell ref="BV95:CK95"/>
    <mergeCell ref="CL95:DA95"/>
    <mergeCell ref="H94:AO94"/>
    <mergeCell ref="AP94:BE94"/>
    <mergeCell ref="BF94:BU94"/>
    <mergeCell ref="BV94:CK94"/>
    <mergeCell ref="BV92:CK92"/>
    <mergeCell ref="BF92:BU92"/>
    <mergeCell ref="CL92:DA92"/>
    <mergeCell ref="A93:G93"/>
    <mergeCell ref="H93:AO93"/>
    <mergeCell ref="AP93:BE93"/>
    <mergeCell ref="BF93:BU93"/>
    <mergeCell ref="BV93:CK93"/>
    <mergeCell ref="CL93:DA93"/>
    <mergeCell ref="A92:G92"/>
    <mergeCell ref="H92:AO92"/>
    <mergeCell ref="AP92:BE92"/>
    <mergeCell ref="BV90:CK90"/>
    <mergeCell ref="CL90:DA90"/>
    <mergeCell ref="A91:G91"/>
    <mergeCell ref="H91:AO91"/>
    <mergeCell ref="AP91:BE91"/>
    <mergeCell ref="BF91:BU91"/>
    <mergeCell ref="BV91:CK91"/>
    <mergeCell ref="CL91:DA91"/>
    <mergeCell ref="A90:G90"/>
    <mergeCell ref="H90:AO90"/>
    <mergeCell ref="AP90:BE90"/>
    <mergeCell ref="BF90:BU90"/>
    <mergeCell ref="A89:G89"/>
    <mergeCell ref="H89:AO89"/>
    <mergeCell ref="AP89:BE89"/>
    <mergeCell ref="BF89:BU89"/>
    <mergeCell ref="BV89:CK89"/>
    <mergeCell ref="CL89:DA89"/>
    <mergeCell ref="A124:G124"/>
    <mergeCell ref="H124:BC124"/>
    <mergeCell ref="BD124:BS124"/>
    <mergeCell ref="BT124:CI124"/>
    <mergeCell ref="BD121:BS121"/>
    <mergeCell ref="BT121:CI121"/>
    <mergeCell ref="A118:DA118"/>
    <mergeCell ref="A120:G120"/>
    <mergeCell ref="BV88:CK88"/>
    <mergeCell ref="CL88:DA88"/>
    <mergeCell ref="A87:G87"/>
    <mergeCell ref="H87:AO87"/>
    <mergeCell ref="A88:G88"/>
    <mergeCell ref="H88:AO88"/>
    <mergeCell ref="AP88:BE88"/>
    <mergeCell ref="BF88:BU88"/>
    <mergeCell ref="AP87:BE87"/>
    <mergeCell ref="BF87:BU87"/>
    <mergeCell ref="BV85:CK85"/>
    <mergeCell ref="CL85:DA85"/>
    <mergeCell ref="BV86:CK86"/>
    <mergeCell ref="CL86:DA86"/>
    <mergeCell ref="BV87:CK87"/>
    <mergeCell ref="CL87:DA87"/>
    <mergeCell ref="A86:G86"/>
    <mergeCell ref="H86:AO86"/>
    <mergeCell ref="AP86:BE86"/>
    <mergeCell ref="BF86:BU86"/>
    <mergeCell ref="BV83:CK83"/>
    <mergeCell ref="CL83:DA83"/>
    <mergeCell ref="A84:G84"/>
    <mergeCell ref="H84:AO84"/>
    <mergeCell ref="AP84:BE84"/>
    <mergeCell ref="BF84:BU84"/>
    <mergeCell ref="BV84:CK84"/>
    <mergeCell ref="CL84:DA84"/>
    <mergeCell ref="CE47:DA47"/>
    <mergeCell ref="A114:G114"/>
    <mergeCell ref="H114:AO114"/>
    <mergeCell ref="AP114:BE114"/>
    <mergeCell ref="BF114:BU114"/>
    <mergeCell ref="BV114:CK114"/>
    <mergeCell ref="CL114:DA114"/>
    <mergeCell ref="A83:G83"/>
    <mergeCell ref="H83:AO83"/>
    <mergeCell ref="AP83:BE83"/>
    <mergeCell ref="A47:G47"/>
    <mergeCell ref="H47:BC47"/>
    <mergeCell ref="BD47:BS47"/>
    <mergeCell ref="BT47:CD47"/>
    <mergeCell ref="CE45:DA45"/>
    <mergeCell ref="A46:G46"/>
    <mergeCell ref="H46:BC46"/>
    <mergeCell ref="BD46:BS46"/>
    <mergeCell ref="BT46:CD46"/>
    <mergeCell ref="CE46:DA46"/>
    <mergeCell ref="CE44:DA44"/>
    <mergeCell ref="A48:G48"/>
    <mergeCell ref="H48:BC48"/>
    <mergeCell ref="BD48:BS48"/>
    <mergeCell ref="BT48:CD48"/>
    <mergeCell ref="CE48:DA48"/>
    <mergeCell ref="A45:G45"/>
    <mergeCell ref="H45:BC45"/>
    <mergeCell ref="BD45:BS45"/>
    <mergeCell ref="BT45:CD45"/>
    <mergeCell ref="A44:G44"/>
    <mergeCell ref="H44:BC44"/>
    <mergeCell ref="BD44:BS44"/>
    <mergeCell ref="BT44:CD44"/>
    <mergeCell ref="CE42:DA42"/>
    <mergeCell ref="A43:G43"/>
    <mergeCell ref="H43:BC43"/>
    <mergeCell ref="BD43:BS43"/>
    <mergeCell ref="BT43:CD43"/>
    <mergeCell ref="CE43:DA43"/>
    <mergeCell ref="A42:G42"/>
    <mergeCell ref="H42:BC42"/>
    <mergeCell ref="BD42:BS42"/>
    <mergeCell ref="BT42:CD42"/>
    <mergeCell ref="X37:DA37"/>
    <mergeCell ref="A39:AO39"/>
    <mergeCell ref="AP39:DA39"/>
    <mergeCell ref="A41:G41"/>
    <mergeCell ref="H41:BC41"/>
    <mergeCell ref="BD41:BS41"/>
    <mergeCell ref="BT41:CD41"/>
    <mergeCell ref="CE41:DA41"/>
    <mergeCell ref="CJ134:DA134"/>
    <mergeCell ref="A136:DA136"/>
    <mergeCell ref="CJ123:DA123"/>
    <mergeCell ref="A123:G123"/>
    <mergeCell ref="H123:BC123"/>
    <mergeCell ref="BD123:BS123"/>
    <mergeCell ref="BT123:CI123"/>
    <mergeCell ref="A134:G134"/>
    <mergeCell ref="H134:BC134"/>
    <mergeCell ref="CJ124:DA124"/>
    <mergeCell ref="A35:DA35"/>
    <mergeCell ref="A157:DA157"/>
    <mergeCell ref="H156:BS156"/>
    <mergeCell ref="A138:G138"/>
    <mergeCell ref="H138:BS138"/>
    <mergeCell ref="BT138:CI138"/>
    <mergeCell ref="A139:G139"/>
    <mergeCell ref="H139:BS139"/>
    <mergeCell ref="CJ138:DA138"/>
    <mergeCell ref="A141:G141"/>
    <mergeCell ref="H141:BS141"/>
    <mergeCell ref="BT141:CI141"/>
    <mergeCell ref="CJ141:DA141"/>
    <mergeCell ref="BT139:CI139"/>
    <mergeCell ref="CJ139:DA139"/>
    <mergeCell ref="A156:G156"/>
    <mergeCell ref="BT156:CI156"/>
    <mergeCell ref="CJ160:DA160"/>
    <mergeCell ref="CJ159:DA159"/>
    <mergeCell ref="CJ156:DA156"/>
    <mergeCell ref="A159:G159"/>
    <mergeCell ref="H159:BC159"/>
    <mergeCell ref="BD159:BS159"/>
    <mergeCell ref="BT159:CI159"/>
    <mergeCell ref="A140:G140"/>
    <mergeCell ref="BT140:CI140"/>
    <mergeCell ref="CJ140:DA140"/>
    <mergeCell ref="H140:BS140"/>
    <mergeCell ref="CJ161:DA161"/>
    <mergeCell ref="A160:G160"/>
    <mergeCell ref="H160:BC160"/>
    <mergeCell ref="BD160:BS160"/>
    <mergeCell ref="BT160:CI160"/>
    <mergeCell ref="A161:G161"/>
    <mergeCell ref="H161:BC161"/>
    <mergeCell ref="BD161:BS161"/>
    <mergeCell ref="BT161:CI161"/>
    <mergeCell ref="CJ162:DA162"/>
    <mergeCell ref="A163:G163"/>
    <mergeCell ref="H163:BC163"/>
    <mergeCell ref="BD163:BS163"/>
    <mergeCell ref="BT163:CI163"/>
    <mergeCell ref="CJ163:DA163"/>
    <mergeCell ref="A162:G162"/>
    <mergeCell ref="H162:BC162"/>
    <mergeCell ref="BD162:BS162"/>
    <mergeCell ref="BT162:CI162"/>
    <mergeCell ref="BD134:BS134"/>
    <mergeCell ref="BT134:CI134"/>
    <mergeCell ref="CJ121:DA121"/>
    <mergeCell ref="A122:G122"/>
    <mergeCell ref="H122:BC122"/>
    <mergeCell ref="BD122:BS122"/>
    <mergeCell ref="BT122:CI122"/>
    <mergeCell ref="CJ122:DA122"/>
    <mergeCell ref="A121:G121"/>
    <mergeCell ref="H121:BC121"/>
    <mergeCell ref="H120:BC120"/>
    <mergeCell ref="BD120:BS120"/>
    <mergeCell ref="BT120:CI120"/>
    <mergeCell ref="CJ120:DA120"/>
    <mergeCell ref="BV115:CK115"/>
    <mergeCell ref="CL115:DA115"/>
    <mergeCell ref="A113:G113"/>
    <mergeCell ref="H113:AO113"/>
    <mergeCell ref="A115:G115"/>
    <mergeCell ref="H115:AO115"/>
    <mergeCell ref="AP115:BE115"/>
    <mergeCell ref="BF115:BU115"/>
    <mergeCell ref="AP113:BE113"/>
    <mergeCell ref="BF113:BU113"/>
    <mergeCell ref="A112:G112"/>
    <mergeCell ref="H112:AO112"/>
    <mergeCell ref="AP112:BE112"/>
    <mergeCell ref="BF112:BU112"/>
    <mergeCell ref="BV113:CK113"/>
    <mergeCell ref="CL113:DA113"/>
    <mergeCell ref="BF111:BU111"/>
    <mergeCell ref="CL110:DA110"/>
    <mergeCell ref="BF110:BU110"/>
    <mergeCell ref="BV110:CK110"/>
    <mergeCell ref="BV111:CK111"/>
    <mergeCell ref="CL111:DA111"/>
    <mergeCell ref="BV112:CK112"/>
    <mergeCell ref="CL112:DA112"/>
    <mergeCell ref="A111:G111"/>
    <mergeCell ref="H111:AO111"/>
    <mergeCell ref="AP111:BE111"/>
    <mergeCell ref="A108:DA108"/>
    <mergeCell ref="A110:G110"/>
    <mergeCell ref="H110:AO110"/>
    <mergeCell ref="AP110:BE110"/>
    <mergeCell ref="CJ105:DA105"/>
    <mergeCell ref="CJ106:DA106"/>
    <mergeCell ref="A105:G105"/>
    <mergeCell ref="H105:BC105"/>
    <mergeCell ref="BD105:BS105"/>
    <mergeCell ref="H106:BC106"/>
    <mergeCell ref="BD106:BS106"/>
    <mergeCell ref="BT106:CI106"/>
    <mergeCell ref="A106:G106"/>
    <mergeCell ref="BV99:CK99"/>
    <mergeCell ref="CL99:DA99"/>
    <mergeCell ref="A99:G99"/>
    <mergeCell ref="H99:AO99"/>
    <mergeCell ref="AP99:BE99"/>
    <mergeCell ref="BF99:BU99"/>
    <mergeCell ref="A94:G94"/>
    <mergeCell ref="A81:G81"/>
    <mergeCell ref="A79:DA79"/>
    <mergeCell ref="H81:AO81"/>
    <mergeCell ref="AP81:BE81"/>
    <mergeCell ref="BF81:BU81"/>
    <mergeCell ref="BV81:CK81"/>
    <mergeCell ref="CL81:DA81"/>
    <mergeCell ref="A82:G82"/>
    <mergeCell ref="H82:AO82"/>
    <mergeCell ref="AP82:BE82"/>
    <mergeCell ref="BF83:BU83"/>
    <mergeCell ref="A85:G85"/>
    <mergeCell ref="H85:AO85"/>
    <mergeCell ref="AP85:BE85"/>
    <mergeCell ref="BF85:BU85"/>
    <mergeCell ref="A103:G103"/>
    <mergeCell ref="H103:BC103"/>
    <mergeCell ref="BD103:BS103"/>
    <mergeCell ref="A101:DA101"/>
    <mergeCell ref="A104:G104"/>
    <mergeCell ref="H104:BC104"/>
    <mergeCell ref="BD104:BS104"/>
    <mergeCell ref="BT104:CI104"/>
    <mergeCell ref="BD70:BS70"/>
    <mergeCell ref="BT70:CI70"/>
    <mergeCell ref="BT105:CI105"/>
    <mergeCell ref="CJ103:DA103"/>
    <mergeCell ref="CJ104:DA104"/>
    <mergeCell ref="BT103:CI103"/>
    <mergeCell ref="BV82:CK82"/>
    <mergeCell ref="CL82:DA82"/>
    <mergeCell ref="BF82:BU82"/>
    <mergeCell ref="CJ71:DA71"/>
    <mergeCell ref="A77:AO77"/>
    <mergeCell ref="AP77:DA77"/>
    <mergeCell ref="CJ59:DA59"/>
    <mergeCell ref="CJ60:DA60"/>
    <mergeCell ref="CJ70:DA70"/>
    <mergeCell ref="A62:DA62"/>
    <mergeCell ref="BD68:BS68"/>
    <mergeCell ref="BT69:CI69"/>
    <mergeCell ref="CJ68:DA68"/>
    <mergeCell ref="CJ69:DA69"/>
    <mergeCell ref="BT58:CI58"/>
    <mergeCell ref="CJ58:DA58"/>
    <mergeCell ref="X64:DA64"/>
    <mergeCell ref="BT60:CI60"/>
    <mergeCell ref="BD60:BS60"/>
    <mergeCell ref="BD69:BS69"/>
    <mergeCell ref="BD56:BS56"/>
    <mergeCell ref="BT56:CI56"/>
    <mergeCell ref="CJ56:DA56"/>
    <mergeCell ref="BD57:BS57"/>
    <mergeCell ref="BT57:CI57"/>
    <mergeCell ref="CJ57:DA57"/>
    <mergeCell ref="BD58:BS58"/>
    <mergeCell ref="BD59:BS59"/>
    <mergeCell ref="BT59:CI59"/>
    <mergeCell ref="A73:DA73"/>
    <mergeCell ref="X75:DA75"/>
    <mergeCell ref="A71:G71"/>
    <mergeCell ref="H71:BC71"/>
    <mergeCell ref="BD71:BS71"/>
    <mergeCell ref="BT71:CI71"/>
    <mergeCell ref="A70:G70"/>
    <mergeCell ref="H70:BC70"/>
    <mergeCell ref="A69:G69"/>
    <mergeCell ref="H69:BC69"/>
    <mergeCell ref="A68:G68"/>
    <mergeCell ref="H68:BC68"/>
    <mergeCell ref="A66:AO66"/>
    <mergeCell ref="AP66:DA66"/>
    <mergeCell ref="BT68:CI68"/>
    <mergeCell ref="H57:BC57"/>
    <mergeCell ref="A58:G58"/>
    <mergeCell ref="H58:BC58"/>
    <mergeCell ref="A60:G60"/>
    <mergeCell ref="H60:BC60"/>
    <mergeCell ref="BT32:CD32"/>
    <mergeCell ref="A59:G59"/>
    <mergeCell ref="H59:BC59"/>
    <mergeCell ref="A50:DA50"/>
    <mergeCell ref="X52:DA52"/>
    <mergeCell ref="A54:AO54"/>
    <mergeCell ref="AP54:DA54"/>
    <mergeCell ref="A56:G56"/>
    <mergeCell ref="H56:BC56"/>
    <mergeCell ref="A57:G57"/>
    <mergeCell ref="BT30:CD30"/>
    <mergeCell ref="CE32:DA32"/>
    <mergeCell ref="A33:G33"/>
    <mergeCell ref="H33:BC33"/>
    <mergeCell ref="BD33:BS33"/>
    <mergeCell ref="BT33:CD33"/>
    <mergeCell ref="CE33:DA33"/>
    <mergeCell ref="A32:G32"/>
    <mergeCell ref="H32:BC32"/>
    <mergeCell ref="BD32:BS32"/>
    <mergeCell ref="CE29:DA29"/>
    <mergeCell ref="CE30:DA30"/>
    <mergeCell ref="A31:G31"/>
    <mergeCell ref="H31:BC31"/>
    <mergeCell ref="BD31:BS31"/>
    <mergeCell ref="BT31:CD31"/>
    <mergeCell ref="CE31:DA31"/>
    <mergeCell ref="A30:G30"/>
    <mergeCell ref="H30:BC30"/>
    <mergeCell ref="BD30:BS30"/>
    <mergeCell ref="A29:G29"/>
    <mergeCell ref="H29:BC29"/>
    <mergeCell ref="BD29:BS29"/>
    <mergeCell ref="BT29:CD29"/>
    <mergeCell ref="A19:F19"/>
    <mergeCell ref="A23:DA23"/>
    <mergeCell ref="A27:AO27"/>
    <mergeCell ref="AP27:DA27"/>
    <mergeCell ref="BW17:CL17"/>
    <mergeCell ref="CM17:DA17"/>
    <mergeCell ref="X25:DA25"/>
    <mergeCell ref="CM19:DA19"/>
    <mergeCell ref="CM15:DA15"/>
    <mergeCell ref="A14:F14"/>
    <mergeCell ref="G14:BV14"/>
    <mergeCell ref="BW14:CL14"/>
    <mergeCell ref="CM14:DA14"/>
    <mergeCell ref="A15:F15"/>
    <mergeCell ref="G15:BV15"/>
    <mergeCell ref="BW15:CL15"/>
    <mergeCell ref="H16:BV16"/>
    <mergeCell ref="BW16:CL16"/>
    <mergeCell ref="CM16:DA16"/>
    <mergeCell ref="A18:F18"/>
    <mergeCell ref="A16:F16"/>
    <mergeCell ref="H18:BV18"/>
    <mergeCell ref="BW18:CL18"/>
    <mergeCell ref="CM18:DA18"/>
    <mergeCell ref="A17:F17"/>
    <mergeCell ref="H17:BV17"/>
    <mergeCell ref="A12:DA12"/>
    <mergeCell ref="G19:BV19"/>
    <mergeCell ref="BW19:CL19"/>
    <mergeCell ref="A2:DA2"/>
    <mergeCell ref="AE9:BC9"/>
    <mergeCell ref="BD9:BS9"/>
    <mergeCell ref="BT9:CI9"/>
    <mergeCell ref="BT6:CI6"/>
    <mergeCell ref="CJ6:DA6"/>
    <mergeCell ref="G8:AD8"/>
    <mergeCell ref="BD4:BS4"/>
    <mergeCell ref="BT4:CI4"/>
    <mergeCell ref="CJ4:DA4"/>
    <mergeCell ref="A8:F8"/>
    <mergeCell ref="BT5:CI5"/>
    <mergeCell ref="CJ5:DA5"/>
    <mergeCell ref="BD5:BS5"/>
    <mergeCell ref="CJ8:DA8"/>
    <mergeCell ref="A4:F4"/>
    <mergeCell ref="G4:AD4"/>
    <mergeCell ref="CJ9:DA9"/>
    <mergeCell ref="G9:AD9"/>
    <mergeCell ref="A9:F9"/>
    <mergeCell ref="A6:F6"/>
    <mergeCell ref="G6:AD6"/>
    <mergeCell ref="AE6:BC6"/>
    <mergeCell ref="BD6:BS6"/>
    <mergeCell ref="AE8:BC8"/>
    <mergeCell ref="BD8:BS8"/>
    <mergeCell ref="BT8:CI8"/>
    <mergeCell ref="AE4:BC4"/>
    <mergeCell ref="A5:F5"/>
    <mergeCell ref="G5:AD5"/>
    <mergeCell ref="AE5:BC5"/>
    <mergeCell ref="A165:DA165"/>
    <mergeCell ref="A167:G167"/>
    <mergeCell ref="H167:BC167"/>
    <mergeCell ref="BD167:BS167"/>
    <mergeCell ref="BT167:CI167"/>
    <mergeCell ref="CJ167:DA167"/>
    <mergeCell ref="CJ168:DA168"/>
    <mergeCell ref="A169:G169"/>
    <mergeCell ref="H169:BC169"/>
    <mergeCell ref="BD169:BS169"/>
    <mergeCell ref="BT169:CI169"/>
    <mergeCell ref="CJ169:DA169"/>
    <mergeCell ref="A168:G168"/>
    <mergeCell ref="H168:BC168"/>
    <mergeCell ref="BD168:BS168"/>
    <mergeCell ref="BT168:CI168"/>
    <mergeCell ref="A184:G184"/>
    <mergeCell ref="H184:BC184"/>
    <mergeCell ref="BD184:BS184"/>
    <mergeCell ref="BT184:CI184"/>
    <mergeCell ref="BD183:BS183"/>
    <mergeCell ref="BT183:CI183"/>
    <mergeCell ref="CJ184:DA184"/>
    <mergeCell ref="A197:G197"/>
    <mergeCell ref="H197:BC197"/>
    <mergeCell ref="BD197:BS197"/>
    <mergeCell ref="BT197:CI197"/>
    <mergeCell ref="CJ197:DA197"/>
    <mergeCell ref="A187:G187"/>
    <mergeCell ref="H187:BC187"/>
    <mergeCell ref="CJ170:DA170"/>
    <mergeCell ref="A171:G171"/>
    <mergeCell ref="H171:BC171"/>
    <mergeCell ref="BD171:BS171"/>
    <mergeCell ref="BT171:CI171"/>
    <mergeCell ref="A170:G170"/>
    <mergeCell ref="H170:BC170"/>
    <mergeCell ref="BD170:BS170"/>
    <mergeCell ref="BT170:CI170"/>
    <mergeCell ref="CJ171:DA171"/>
    <mergeCell ref="A172:G172"/>
    <mergeCell ref="H172:BC172"/>
    <mergeCell ref="BD172:BS172"/>
    <mergeCell ref="BT172:CI172"/>
    <mergeCell ref="CJ172:DA172"/>
    <mergeCell ref="CJ173:DA173"/>
    <mergeCell ref="A174:G174"/>
    <mergeCell ref="H174:BC174"/>
    <mergeCell ref="BD174:BS174"/>
    <mergeCell ref="BT174:CI174"/>
    <mergeCell ref="CJ174:DA174"/>
    <mergeCell ref="A173:G173"/>
    <mergeCell ref="H173:BC173"/>
    <mergeCell ref="BD173:BS173"/>
    <mergeCell ref="BT173:CI173"/>
    <mergeCell ref="A175:G175"/>
    <mergeCell ref="H176:BC176"/>
    <mergeCell ref="BD176:BS176"/>
    <mergeCell ref="BT176:CI176"/>
    <mergeCell ref="H175:BC175"/>
    <mergeCell ref="BD175:BS175"/>
    <mergeCell ref="BT175:CI175"/>
    <mergeCell ref="CJ176:DA176"/>
    <mergeCell ref="A176:G176"/>
    <mergeCell ref="A186:G186"/>
    <mergeCell ref="H186:BC186"/>
    <mergeCell ref="BD186:BS186"/>
    <mergeCell ref="BT186:CI186"/>
    <mergeCell ref="CJ186:DA186"/>
    <mergeCell ref="CJ183:DA183"/>
    <mergeCell ref="A183:G183"/>
    <mergeCell ref="H183:BC183"/>
    <mergeCell ref="CJ177:DA177"/>
    <mergeCell ref="A178:G178"/>
    <mergeCell ref="H178:BC178"/>
    <mergeCell ref="BD178:BS178"/>
    <mergeCell ref="BT178:CI178"/>
    <mergeCell ref="CJ178:DA178"/>
    <mergeCell ref="A177:G177"/>
    <mergeCell ref="H177:BC177"/>
    <mergeCell ref="BD177:BS177"/>
    <mergeCell ref="BT177:CI177"/>
    <mergeCell ref="CJ179:DA179"/>
    <mergeCell ref="A180:G180"/>
    <mergeCell ref="H180:BC180"/>
    <mergeCell ref="BD180:BS180"/>
    <mergeCell ref="BT180:CI180"/>
    <mergeCell ref="CJ180:DA180"/>
    <mergeCell ref="A179:G179"/>
    <mergeCell ref="H179:BC179"/>
    <mergeCell ref="BD179:BS179"/>
    <mergeCell ref="BT179:CI179"/>
    <mergeCell ref="BT182:CI182"/>
    <mergeCell ref="CJ182:DA182"/>
    <mergeCell ref="A181:G181"/>
    <mergeCell ref="H181:BC181"/>
    <mergeCell ref="BD181:BS181"/>
    <mergeCell ref="BT181:CI181"/>
    <mergeCell ref="CJ175:DA175"/>
    <mergeCell ref="A185:G185"/>
    <mergeCell ref="H185:BC185"/>
    <mergeCell ref="BD185:BS185"/>
    <mergeCell ref="BT185:CI185"/>
    <mergeCell ref="CJ185:DA185"/>
    <mergeCell ref="CJ181:DA181"/>
    <mergeCell ref="A182:G182"/>
    <mergeCell ref="H182:BC182"/>
    <mergeCell ref="BD182:BS182"/>
    <mergeCell ref="CJ187:DA187"/>
    <mergeCell ref="A188:G188"/>
    <mergeCell ref="H188:BC188"/>
    <mergeCell ref="BD188:BS188"/>
    <mergeCell ref="BT188:CI188"/>
    <mergeCell ref="CJ188:DA188"/>
    <mergeCell ref="BD187:BS187"/>
    <mergeCell ref="BT187:CI187"/>
    <mergeCell ref="CJ189:DA189"/>
    <mergeCell ref="A190:G190"/>
    <mergeCell ref="H190:BC190"/>
    <mergeCell ref="BD190:BS190"/>
    <mergeCell ref="BT190:CI190"/>
    <mergeCell ref="CJ190:DA190"/>
    <mergeCell ref="A189:G189"/>
    <mergeCell ref="H189:BC189"/>
    <mergeCell ref="BD189:BS189"/>
    <mergeCell ref="BT189:CI189"/>
    <mergeCell ref="CJ191:DA191"/>
    <mergeCell ref="A192:G192"/>
    <mergeCell ref="H192:BC192"/>
    <mergeCell ref="BD192:BS192"/>
    <mergeCell ref="BT192:CI192"/>
    <mergeCell ref="CJ192:DA192"/>
    <mergeCell ref="A191:G191"/>
    <mergeCell ref="H191:BC191"/>
    <mergeCell ref="BD191:BS191"/>
    <mergeCell ref="BT191:CI191"/>
    <mergeCell ref="CJ193:DA193"/>
    <mergeCell ref="A194:G194"/>
    <mergeCell ref="H194:BC194"/>
    <mergeCell ref="BD194:BS194"/>
    <mergeCell ref="BT194:CI194"/>
    <mergeCell ref="CJ194:DA194"/>
    <mergeCell ref="A193:G193"/>
    <mergeCell ref="H193:BC193"/>
    <mergeCell ref="BD193:BS193"/>
    <mergeCell ref="BT193:CI193"/>
    <mergeCell ref="CJ195:DA195"/>
    <mergeCell ref="A196:G196"/>
    <mergeCell ref="H196:BC196"/>
    <mergeCell ref="BD196:BS196"/>
    <mergeCell ref="BT196:CI196"/>
    <mergeCell ref="CJ196:DA196"/>
    <mergeCell ref="A195:G195"/>
    <mergeCell ref="H195:BC195"/>
    <mergeCell ref="BD195:BS195"/>
    <mergeCell ref="BT195:CI19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6" r:id="rId1"/>
  <rowBreaks count="3" manualBreakCount="3">
    <brk id="49" max="105" man="1"/>
    <brk id="99" max="105" man="1"/>
    <brk id="156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Резанцева</cp:lastModifiedBy>
  <cp:lastPrinted>2017-02-10T11:16:48Z</cp:lastPrinted>
  <dcterms:created xsi:type="dcterms:W3CDTF">2008-10-01T13:21:49Z</dcterms:created>
  <dcterms:modified xsi:type="dcterms:W3CDTF">2017-02-10T11:21:55Z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